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95" tabRatio="915" activeTab="3"/>
  </bookViews>
  <sheets>
    <sheet name="Cover" sheetId="1" r:id="rId1"/>
    <sheet name="資產負債表" sheetId="2" r:id="rId2"/>
    <sheet name="損益表" sheetId="3" r:id="rId3"/>
    <sheet name="活動收支" sheetId="4" r:id="rId4"/>
    <sheet name="銀行往來調節表" sheetId="5" r:id="rId5"/>
    <sheet name="C of Acs2019" sheetId="6" r:id="rId6"/>
    <sheet name="G-L2019" sheetId="7" r:id="rId7"/>
    <sheet name="G-J2019(ALL)" sheetId="8" r:id="rId8"/>
    <sheet name="1銀行往來戶口" sheetId="9" r:id="rId9"/>
    <sheet name="政府津貼" sheetId="10" r:id="rId10"/>
    <sheet name="中一暑期銜接課程" sheetId="11" r:id="rId11"/>
    <sheet name="中一家長交流日" sheetId="12" r:id="rId12"/>
    <sheet name="會員大會及交職典禮" sheetId="13" r:id="rId13"/>
    <sheet name="親子活動_親子遊" sheetId="14" r:id="rId14"/>
    <sheet name="雜項" sheetId="15" r:id="rId15"/>
    <sheet name="環保書" sheetId="16" r:id="rId16"/>
    <sheet name="家長校董選舉" sheetId="17" r:id="rId17"/>
    <sheet name="會費" sheetId="18" r:id="rId18"/>
  </sheets>
  <externalReferences>
    <externalReference r:id="rId21"/>
  </externalReferences>
  <definedNames>
    <definedName name="__Anonymous_Sheet_DB__1">'G-J2019(ALL)'!$A$1:$H$84</definedName>
    <definedName name="_xlnm._FilterDatabase" localSheetId="7" hidden="1">'G-J2019(ALL)'!$A$1:$A$84</definedName>
    <definedName name="_xlnm.Print_Area" localSheetId="0">'Cover'!$A$1:$A$15</definedName>
    <definedName name="_xlnm.Print_Area" localSheetId="3">'活動收支'!$A$1:$G$83</definedName>
    <definedName name="_xlnm.Print_Area" localSheetId="2">'損益表'!$A$1:$G$43</definedName>
    <definedName name="sum" localSheetId="16">#REF!</definedName>
    <definedName name="sum" localSheetId="17">#REF!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<sst xmlns="http://schemas.openxmlformats.org/spreadsheetml/2006/main" count="1381" uniqueCount="235">
  <si>
    <t>仁濟醫院林百欣中學</t>
  </si>
  <si>
    <t>家長教師會</t>
  </si>
  <si>
    <t>財務報表</t>
  </si>
  <si>
    <t>資產負債表</t>
  </si>
  <si>
    <t>HK$</t>
  </si>
  <si>
    <t>流動資產</t>
  </si>
  <si>
    <t>銀行往來存款</t>
  </si>
  <si>
    <r>
      <t>減</t>
    </r>
    <r>
      <rPr>
        <sz val="12"/>
        <rFont val="Times New Roman"/>
        <family val="1"/>
      </rPr>
      <t>:</t>
    </r>
    <r>
      <rPr>
        <u val="single"/>
        <sz val="14"/>
        <rFont val="標楷體"/>
        <family val="4"/>
      </rPr>
      <t>流動負債</t>
    </r>
  </si>
  <si>
    <t>資產淨值</t>
  </si>
  <si>
    <t>累積盈餘</t>
  </si>
  <si>
    <t>損益表</t>
  </si>
  <si>
    <t>收入</t>
  </si>
  <si>
    <t>家校活動津貼</t>
  </si>
  <si>
    <t>中一暑期銜接課程報名費</t>
  </si>
  <si>
    <t>親子活動報名費及贊助</t>
  </si>
  <si>
    <r>
      <t>減</t>
    </r>
    <r>
      <rPr>
        <sz val="12"/>
        <rFont val="Times New Roman"/>
        <family val="1"/>
      </rPr>
      <t>:</t>
    </r>
    <r>
      <rPr>
        <u val="single"/>
        <sz val="14"/>
        <rFont val="標楷體"/>
        <family val="4"/>
      </rPr>
      <t>支出</t>
    </r>
  </si>
  <si>
    <t>中一暑期銜接課程</t>
  </si>
  <si>
    <t>會員大會及交職典禮</t>
  </si>
  <si>
    <t>親子活動</t>
  </si>
  <si>
    <t>環保書</t>
  </si>
  <si>
    <r>
      <t>會費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荃灣家長教師會聯會</t>
    </r>
    <r>
      <rPr>
        <sz val="12"/>
        <rFont val="Times New Roman"/>
        <family val="1"/>
      </rPr>
      <t>)</t>
    </r>
  </si>
  <si>
    <t>雜項</t>
  </si>
  <si>
    <r>
      <t>本年度盈餘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虧損</t>
    </r>
    <r>
      <rPr>
        <sz val="12"/>
        <color indexed="10"/>
        <rFont val="Times New Roman"/>
        <family val="1"/>
      </rPr>
      <t>)</t>
    </r>
  </si>
  <si>
    <t>承上年度盈餘</t>
  </si>
  <si>
    <t>本年度滾存盈餘</t>
  </si>
  <si>
    <t xml:space="preserve"> </t>
  </si>
  <si>
    <t>活動報名費</t>
  </si>
  <si>
    <t>支出</t>
  </si>
  <si>
    <t>活動獎品</t>
  </si>
  <si>
    <t>活動盈餘</t>
  </si>
  <si>
    <t>導師費</t>
  </si>
  <si>
    <t>講者費</t>
  </si>
  <si>
    <t>獎品</t>
  </si>
  <si>
    <t>我們的銀行結存</t>
  </si>
  <si>
    <t>銀行月結單餘額</t>
  </si>
  <si>
    <t>Account ID</t>
  </si>
  <si>
    <t>Account Description</t>
  </si>
  <si>
    <t>Date</t>
  </si>
  <si>
    <t>Reference</t>
  </si>
  <si>
    <t>Trans Description</t>
  </si>
  <si>
    <t>Debit Amt</t>
  </si>
  <si>
    <t>Credit Amt</t>
  </si>
  <si>
    <t>Balance</t>
  </si>
  <si>
    <t>Job ID</t>
  </si>
  <si>
    <t>202</t>
  </si>
  <si>
    <r>
      <t>銀行往來戶口</t>
    </r>
    <r>
      <rPr>
        <sz val="9"/>
        <color indexed="12"/>
        <rFont val="Arial"/>
        <family val="2"/>
      </rPr>
      <t xml:space="preserve"> C/A</t>
    </r>
  </si>
  <si>
    <t>Beginning Balance</t>
  </si>
  <si>
    <t>Ending Balance</t>
  </si>
  <si>
    <t>303</t>
  </si>
  <si>
    <t>304</t>
  </si>
  <si>
    <t>305</t>
  </si>
  <si>
    <t>活動獎品、禮物</t>
  </si>
  <si>
    <t>307</t>
  </si>
  <si>
    <t>308</t>
  </si>
  <si>
    <t>活動支出</t>
  </si>
  <si>
    <t>會員大會</t>
  </si>
  <si>
    <t>501</t>
  </si>
  <si>
    <t>政府津貼</t>
  </si>
  <si>
    <t>津貼</t>
  </si>
  <si>
    <t>701</t>
  </si>
  <si>
    <r>
      <t>損益賬</t>
    </r>
    <r>
      <rPr>
        <sz val="9"/>
        <rFont val="Arial"/>
        <family val="2"/>
      </rPr>
      <t xml:space="preserve"> Profit &amp; Loss A/C</t>
    </r>
  </si>
  <si>
    <t>C</t>
  </si>
  <si>
    <t>Total</t>
  </si>
  <si>
    <t>Account Type</t>
  </si>
  <si>
    <r>
      <t>銀行往來戶口</t>
    </r>
    <r>
      <rPr>
        <sz val="12"/>
        <color indexed="8"/>
        <rFont val="Times New Roman"/>
        <family val="1"/>
      </rPr>
      <t xml:space="preserve"> C/A</t>
    </r>
  </si>
  <si>
    <t>Cash</t>
  </si>
  <si>
    <t>Expenses</t>
  </si>
  <si>
    <t>Income</t>
  </si>
  <si>
    <t>309</t>
  </si>
  <si>
    <t>會費</t>
  </si>
  <si>
    <t>Equity-Retained Earnings</t>
  </si>
  <si>
    <t>Total:</t>
  </si>
  <si>
    <r>
      <t>Ending balance  (</t>
    </r>
    <r>
      <rPr>
        <sz val="9"/>
        <color indexed="8"/>
        <rFont val="細明體"/>
        <family val="3"/>
      </rPr>
      <t>虧損</t>
    </r>
    <r>
      <rPr>
        <sz val="9"/>
        <color indexed="8"/>
        <rFont val="Arial"/>
        <family val="2"/>
      </rPr>
      <t>)</t>
    </r>
  </si>
  <si>
    <t xml:space="preserve">Ending Balance </t>
  </si>
  <si>
    <t xml:space="preserve">Ending balance </t>
  </si>
  <si>
    <t>Ending balance</t>
  </si>
  <si>
    <t>活動津貼</t>
  </si>
  <si>
    <t>308</t>
  </si>
  <si>
    <t>305</t>
  </si>
  <si>
    <t>會員大會-物資</t>
  </si>
  <si>
    <t>會員大會-茶點</t>
  </si>
  <si>
    <t>親子活動-親子遊報名費(支票)</t>
  </si>
  <si>
    <t>親子活動-親子遊報名費(現金)</t>
  </si>
  <si>
    <t>中一暑期銜接課程報名費(支票)</t>
  </si>
  <si>
    <t>中一暑期銜接課程報名費(現金)</t>
  </si>
  <si>
    <t>307</t>
  </si>
  <si>
    <t>307</t>
  </si>
  <si>
    <t>307</t>
  </si>
  <si>
    <t>中一暑期銜接課程報名費(現金)</t>
  </si>
  <si>
    <r>
      <rPr>
        <sz val="9"/>
        <rFont val="新細明體"/>
        <family val="1"/>
      </rPr>
      <t>政府津貼</t>
    </r>
  </si>
  <si>
    <t>中一家長交流日</t>
  </si>
  <si>
    <t>502</t>
  </si>
  <si>
    <t>活動獎品</t>
  </si>
  <si>
    <t xml:space="preserve">Ending balance  </t>
  </si>
  <si>
    <r>
      <t>損益賬</t>
    </r>
    <r>
      <rPr>
        <sz val="12"/>
        <rFont val="Times New Roman"/>
        <family val="1"/>
      </rPr>
      <t xml:space="preserve"> Profit &amp; Loss A/C</t>
    </r>
  </si>
  <si>
    <t>車費</t>
  </si>
  <si>
    <t>行政</t>
  </si>
  <si>
    <t>累積盈餘</t>
  </si>
  <si>
    <r>
      <t>銀行往來戶口</t>
    </r>
    <r>
      <rPr>
        <sz val="9"/>
        <rFont val="Arial"/>
        <family val="2"/>
      </rPr>
      <t xml:space="preserve"> C/A</t>
    </r>
  </si>
  <si>
    <r>
      <rPr>
        <sz val="9"/>
        <color indexed="8"/>
        <rFont val="新細明體"/>
        <family val="1"/>
      </rPr>
      <t>政府家校活動津貼</t>
    </r>
    <r>
      <rPr>
        <sz val="9"/>
        <color indexed="8"/>
        <rFont val="Arial"/>
        <family val="2"/>
      </rPr>
      <t>(18-19</t>
    </r>
    <r>
      <rPr>
        <sz val="9"/>
        <color indexed="8"/>
        <rFont val="新細明體"/>
        <family val="1"/>
      </rPr>
      <t>年</t>
    </r>
    <r>
      <rPr>
        <sz val="9"/>
        <color indexed="8"/>
        <rFont val="Arial"/>
        <family val="2"/>
      </rPr>
      <t xml:space="preserve">) </t>
    </r>
  </si>
  <si>
    <t>政府津貼</t>
  </si>
  <si>
    <t>501</t>
  </si>
  <si>
    <t>政府津貼</t>
  </si>
  <si>
    <t>雜項</t>
  </si>
  <si>
    <t>303</t>
  </si>
  <si>
    <t>親子活動-親子遊</t>
  </si>
  <si>
    <t>親子活動-親子遊</t>
  </si>
  <si>
    <t>校慶盆菜宴</t>
  </si>
  <si>
    <t>銀行服務費(雜項)</t>
  </si>
  <si>
    <t>BR180801</t>
  </si>
  <si>
    <t>BR180801</t>
  </si>
  <si>
    <t>中一暑期銜接課程</t>
  </si>
  <si>
    <t>BR180102</t>
  </si>
  <si>
    <t>盧祥錦 #219143 (雜項-原子印)</t>
  </si>
  <si>
    <t>盧祥錦 #219144 (雜項-水/郵票)</t>
  </si>
  <si>
    <t>黎潔瑩 #219146 (雜項-慰問卡)</t>
  </si>
  <si>
    <t>香港中文大學#219147(中一家長交流日-講員費)</t>
  </si>
  <si>
    <t>盧祥錦 #219145 (環保書)</t>
  </si>
  <si>
    <t>盧祥錦 #219148(中一家長交流日-茶點)</t>
  </si>
  <si>
    <t>BR181001</t>
  </si>
  <si>
    <t>BR181002</t>
  </si>
  <si>
    <t>BR180802</t>
  </si>
  <si>
    <t>徐愉詠 #219150(中一暑期銜接課程-導師費)</t>
  </si>
  <si>
    <t>黎昱麟 #219151 (中一暑期銜接課程-導師費)</t>
  </si>
  <si>
    <t>倪穎怡 #219152 (中一暑期銜接課程-導師費)</t>
  </si>
  <si>
    <t>楊嘉蔚 #219154 (中一暑期銜接課程-導師費)</t>
  </si>
  <si>
    <t>鄭恩樂 #219155 (中一暑期銜接課程-導師費)</t>
  </si>
  <si>
    <t>吳浚軒 #219156 (中一暑期銜接課程-導師費)</t>
  </si>
  <si>
    <t>林志誠 #219157 (中一暑期銜接課程-導師費)</t>
  </si>
  <si>
    <t xml:space="preserve">吳嘉樺 #219160 (中一暑期銜接課程-導師費) </t>
  </si>
  <si>
    <t>黎偉聰 #219161 (中一暑期銜接課程-導師費)</t>
  </si>
  <si>
    <t xml:space="preserve">楊耀承 #219162 (中一暑期銜接課程-導師費) </t>
  </si>
  <si>
    <r>
      <t>銀行往來調節表</t>
    </r>
    <r>
      <rPr>
        <b/>
        <sz val="14"/>
        <rFont val="Times New Roman"/>
        <family val="1"/>
      </rPr>
      <t>2018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10</t>
    </r>
    <r>
      <rPr>
        <b/>
        <sz val="14"/>
        <rFont val="標楷體"/>
        <family val="4"/>
      </rPr>
      <t>月</t>
    </r>
    <r>
      <rPr>
        <b/>
        <sz val="14"/>
        <rFont val="Times New Roman"/>
        <family val="1"/>
      </rPr>
      <t>31</t>
    </r>
    <r>
      <rPr>
        <b/>
        <sz val="14"/>
        <rFont val="標楷體"/>
        <family val="4"/>
      </rPr>
      <t>日</t>
    </r>
  </si>
  <si>
    <t>政府額外活動津貼</t>
  </si>
  <si>
    <t>親子活動 (親子遊)</t>
  </si>
  <si>
    <t>家長義工交流日</t>
  </si>
  <si>
    <t>茶點</t>
  </si>
  <si>
    <r>
      <rPr>
        <sz val="12"/>
        <rFont val="標楷體"/>
        <family val="4"/>
      </rPr>
      <t>會員大會-閱讀獎券</t>
    </r>
  </si>
  <si>
    <t>303</t>
  </si>
  <si>
    <t>Beginning balance</t>
  </si>
  <si>
    <t>中一家長交流日</t>
  </si>
  <si>
    <t xml:space="preserve">蔡兆軒 #219158 (中一暑期銜接課程-導師費) </t>
  </si>
  <si>
    <t>仁濟醫院林百欣中學家長教師會</t>
  </si>
  <si>
    <t>活動收支</t>
  </si>
  <si>
    <t xml:space="preserve">                Chairperson</t>
  </si>
  <si>
    <t xml:space="preserve">                   Treasurer</t>
  </si>
  <si>
    <r>
      <t>2018</t>
    </r>
    <r>
      <rPr>
        <b/>
        <u val="single"/>
        <sz val="14"/>
        <rFont val="標楷體"/>
        <family val="4"/>
      </rPr>
      <t>年</t>
    </r>
    <r>
      <rPr>
        <b/>
        <u val="single"/>
        <sz val="14"/>
        <rFont val="Times New Roman"/>
        <family val="1"/>
      </rPr>
      <t>11</t>
    </r>
    <r>
      <rPr>
        <b/>
        <u val="single"/>
        <sz val="14"/>
        <rFont val="標楷體"/>
        <family val="4"/>
      </rPr>
      <t>月</t>
    </r>
    <r>
      <rPr>
        <b/>
        <u val="single"/>
        <sz val="14"/>
        <rFont val="Times New Roman"/>
        <family val="1"/>
      </rPr>
      <t>1</t>
    </r>
    <r>
      <rPr>
        <b/>
        <u val="single"/>
        <sz val="14"/>
        <rFont val="標楷體"/>
        <family val="4"/>
      </rPr>
      <t xml:space="preserve">日 至 </t>
    </r>
    <r>
      <rPr>
        <b/>
        <u val="single"/>
        <sz val="14"/>
        <rFont val="Times New Roman"/>
        <family val="1"/>
      </rPr>
      <t>2019</t>
    </r>
    <r>
      <rPr>
        <b/>
        <u val="single"/>
        <sz val="14"/>
        <rFont val="標楷體"/>
        <family val="4"/>
      </rPr>
      <t>年</t>
    </r>
    <r>
      <rPr>
        <b/>
        <u val="single"/>
        <sz val="14"/>
        <rFont val="Times New Roman"/>
        <family val="1"/>
      </rPr>
      <t>10</t>
    </r>
    <r>
      <rPr>
        <b/>
        <u val="single"/>
        <sz val="14"/>
        <rFont val="標楷體"/>
        <family val="4"/>
      </rPr>
      <t>月</t>
    </r>
    <r>
      <rPr>
        <b/>
        <u val="single"/>
        <sz val="14"/>
        <rFont val="Times New Roman"/>
        <family val="1"/>
      </rPr>
      <t>31</t>
    </r>
    <r>
      <rPr>
        <b/>
        <u val="single"/>
        <sz val="14"/>
        <rFont val="標楷體"/>
        <family val="4"/>
      </rPr>
      <t>日</t>
    </r>
  </si>
  <si>
    <t>盧祥錦 #219149(中一家長交流日-壁報佈置)</t>
  </si>
  <si>
    <t xml:space="preserve">政府家校活動津貼(19-20年) </t>
  </si>
  <si>
    <t>旅遊18有限公司:親子遊-車費訂金 #219168</t>
  </si>
  <si>
    <t>旅遊18有限公司:親子遊-車費尾數 #219165</t>
  </si>
  <si>
    <t>鍾嬋燕 #219164 (會員大會-閱讀獎券))</t>
  </si>
  <si>
    <t>盧祥錦 #219172 (雜項-西餅券)</t>
  </si>
  <si>
    <t>鍾嬋燕 #219163(會員大會--雜項)</t>
  </si>
  <si>
    <t>盧祥錦 #219171 (會員大會--雜項茶點)</t>
  </si>
  <si>
    <t>方浩煇 #219170 (中一暑期銜接課程-導師費)</t>
  </si>
  <si>
    <t>李潔嫻 #219169 (親子遊獎券)</t>
  </si>
  <si>
    <t>李潔嫻 #219174 (環保書-書券)</t>
  </si>
  <si>
    <t>盧祥錦 #219173 (雜項)</t>
  </si>
  <si>
    <t>樹屋田莊-(親子活動-親子遊訂金)</t>
  </si>
  <si>
    <t>2020/21支出</t>
  </si>
  <si>
    <t>程彥#219176(中一暑期銜接課程-獎品)</t>
  </si>
  <si>
    <t>胡凱寧 #219187(中一暑期銜接課程-導師費)</t>
  </si>
  <si>
    <t>陳思源 #219183 (中一暑期銜接課程-導師費)</t>
  </si>
  <si>
    <t>梁靖桐 #219190 (中一暑期銜接課程-導師費)</t>
  </si>
  <si>
    <t>李梓銘 #219189 (中一暑期銜接課程-導師費)</t>
  </si>
  <si>
    <t>王雅婷 #219179 (中一暑期銜接課程-導師費)</t>
  </si>
  <si>
    <t>黎偉聰 #219178 (中一暑期銜接課程-導師費)</t>
  </si>
  <si>
    <t>盧祥錦 #219201 (家長校董會選舉-茶點)</t>
  </si>
  <si>
    <t>心靈階梯 #219177(中一家長交流日-講員費)</t>
  </si>
  <si>
    <t>盧祥錦 #219198 (中一家長交流日-茶點)</t>
  </si>
  <si>
    <t>盧祥錦 #219199 (雜項-壁報)</t>
  </si>
  <si>
    <t>盧祥錦 #219200 (雜項-餅卡)</t>
  </si>
  <si>
    <t>盧祥錦 #219197 (中一家長交流日-水)</t>
  </si>
  <si>
    <t>梁禮焯 #219193 (中一暑期銜接課程-導師費)</t>
  </si>
  <si>
    <t>31/10/2019</t>
  </si>
  <si>
    <t>BANK 12283.95</t>
  </si>
  <si>
    <t>吳佩詩 #219181 (中一暑期銜接課程-導師費)</t>
  </si>
  <si>
    <t>甄晞彤 #219182 (中一暑期銜接課程-導師費)</t>
  </si>
  <si>
    <t>徐愉詠 #219184 (中一暑期銜接課程-導師費)</t>
  </si>
  <si>
    <t>李雅婷 #219186 (中一暑期銜接課程-導師費)</t>
  </si>
  <si>
    <t>楊嘉蔚 #219188 (中一暑期銜接課程-導師費)</t>
  </si>
  <si>
    <t>袁子軒 #219191 (中一暑期銜接課程-導師費)</t>
  </si>
  <si>
    <t>梁禮焯 #219193 (中一暑期銜接課程-導師費)</t>
  </si>
  <si>
    <t>荃灣家教聯會有限公司 #219196 (會費)</t>
  </si>
  <si>
    <t xml:space="preserve">1819年楊冠忠 #219159 (中一暑期銜接課程-導師費) </t>
  </si>
  <si>
    <t>預繳20/21樹屋田莊-(親子活動-親子遊訂金)</t>
  </si>
  <si>
    <t>BR190301</t>
  </si>
  <si>
    <r>
      <t>銀行往來戶口</t>
    </r>
    <r>
      <rPr>
        <sz val="9"/>
        <color indexed="10"/>
        <rFont val="Arial"/>
        <family val="2"/>
      </rPr>
      <t xml:space="preserve"> C/A</t>
    </r>
  </si>
  <si>
    <t>BR190301</t>
  </si>
  <si>
    <r>
      <rPr>
        <sz val="9"/>
        <color indexed="8"/>
        <rFont val="新細明體"/>
        <family val="1"/>
      </rPr>
      <t>政府津貼</t>
    </r>
    <r>
      <rPr>
        <sz val="9"/>
        <color indexed="8"/>
        <rFont val="Arial"/>
        <family val="2"/>
      </rPr>
      <t>(19-20</t>
    </r>
    <r>
      <rPr>
        <sz val="9"/>
        <color indexed="8"/>
        <rFont val="新細明體"/>
        <family val="1"/>
      </rPr>
      <t>年</t>
    </r>
    <r>
      <rPr>
        <sz val="9"/>
        <color indexed="8"/>
        <rFont val="Arial"/>
        <family val="2"/>
      </rPr>
      <t xml:space="preserve">) </t>
    </r>
  </si>
  <si>
    <t>BR190302</t>
  </si>
  <si>
    <t>BR190302</t>
  </si>
  <si>
    <t>307</t>
  </si>
  <si>
    <t>親子遊</t>
  </si>
  <si>
    <t>BR190304</t>
  </si>
  <si>
    <t>維他天地 #219167(會員大會-茶點)</t>
  </si>
  <si>
    <t>會員大會及交職典禮</t>
  </si>
  <si>
    <t>會員大會及交職典禮</t>
  </si>
  <si>
    <t>盧祥錦 #219166 (雜項-賀劉副海報)</t>
  </si>
  <si>
    <t>鍾嬋燕 #219164 (會員大會-閱讀獎券)</t>
  </si>
  <si>
    <t>盧祥錦 #219171 (會員大會--茶點)</t>
  </si>
  <si>
    <t>BR190401</t>
  </si>
  <si>
    <t>雜項</t>
  </si>
  <si>
    <t>BR190701</t>
  </si>
  <si>
    <t>環保書</t>
  </si>
  <si>
    <t>ER090801</t>
  </si>
  <si>
    <t>BR090801</t>
  </si>
  <si>
    <t>BR090801</t>
  </si>
  <si>
    <t>BR090801</t>
  </si>
  <si>
    <t>BR190402</t>
  </si>
  <si>
    <t>BR190801</t>
  </si>
  <si>
    <t>BR190802</t>
  </si>
  <si>
    <t>BR190801</t>
  </si>
  <si>
    <t>BR190803</t>
  </si>
  <si>
    <t>BR190804</t>
  </si>
  <si>
    <t>導師費</t>
  </si>
  <si>
    <t>BR191001</t>
  </si>
  <si>
    <t>BR191002</t>
  </si>
  <si>
    <t>盧祥錦 #219201 (家長校董會選舉-茶點)</t>
  </si>
  <si>
    <t>家長校董會選舉</t>
  </si>
  <si>
    <t>家長校董會選舉</t>
  </si>
  <si>
    <t>理光香港有限公司 #219195 (中一家長交流日-紙)</t>
  </si>
  <si>
    <t>中一家長交流日</t>
  </si>
  <si>
    <t>盧祥錦 #219201 (家長校董會選舉-茶點)</t>
  </si>
  <si>
    <t>BR191003</t>
  </si>
  <si>
    <t>李潔嫻 #219174 (環保書-書券)</t>
  </si>
  <si>
    <t>環保書</t>
  </si>
  <si>
    <r>
      <t>2018</t>
    </r>
    <r>
      <rPr>
        <b/>
        <u val="single"/>
        <sz val="14"/>
        <rFont val="標楷體"/>
        <family val="4"/>
      </rPr>
      <t>年</t>
    </r>
    <r>
      <rPr>
        <b/>
        <u val="single"/>
        <sz val="14"/>
        <rFont val="Times New Roman"/>
        <family val="1"/>
      </rPr>
      <t>11</t>
    </r>
    <r>
      <rPr>
        <b/>
        <u val="single"/>
        <sz val="14"/>
        <rFont val="標楷體"/>
        <family val="4"/>
      </rPr>
      <t>月</t>
    </r>
    <r>
      <rPr>
        <b/>
        <u val="single"/>
        <sz val="14"/>
        <rFont val="Times New Roman"/>
        <family val="1"/>
      </rPr>
      <t>1</t>
    </r>
    <r>
      <rPr>
        <b/>
        <u val="single"/>
        <sz val="14"/>
        <rFont val="標楷體"/>
        <family val="4"/>
      </rPr>
      <t>日至</t>
    </r>
    <r>
      <rPr>
        <b/>
        <u val="single"/>
        <sz val="14"/>
        <rFont val="Times New Roman"/>
        <family val="1"/>
      </rPr>
      <t>2019</t>
    </r>
    <r>
      <rPr>
        <b/>
        <u val="single"/>
        <sz val="14"/>
        <rFont val="標楷體"/>
        <family val="4"/>
      </rPr>
      <t>年</t>
    </r>
    <r>
      <rPr>
        <b/>
        <u val="single"/>
        <sz val="14"/>
        <rFont val="Times New Roman"/>
        <family val="1"/>
      </rPr>
      <t>10</t>
    </r>
    <r>
      <rPr>
        <b/>
        <u val="single"/>
        <sz val="14"/>
        <rFont val="標楷體"/>
        <family val="4"/>
      </rPr>
      <t>月</t>
    </r>
    <r>
      <rPr>
        <b/>
        <u val="single"/>
        <sz val="14"/>
        <rFont val="Times New Roman"/>
        <family val="1"/>
      </rPr>
      <t>31</t>
    </r>
    <r>
      <rPr>
        <b/>
        <u val="single"/>
        <sz val="14"/>
        <rFont val="標楷體"/>
        <family val="4"/>
      </rPr>
      <t>日</t>
    </r>
  </si>
  <si>
    <t>中一家長交流日(18-19年度)</t>
  </si>
  <si>
    <t>雜項</t>
  </si>
  <si>
    <t>家長校董會選舉</t>
  </si>
  <si>
    <t>家長校董會選舉</t>
  </si>
  <si>
    <t>304</t>
  </si>
  <si>
    <t>Approved by the Board of Committees on January 2, 2020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</si>
</sst>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_(* #,##0.00_);_(* \(#,##0.00\);_(* \-??_);_(@_)"/>
    <numFmt numFmtId="187" formatCode="#,##0.00_ "/>
    <numFmt numFmtId="188" formatCode="0.00_ "/>
    <numFmt numFmtId="189" formatCode="#,##0.0_ "/>
    <numFmt numFmtId="190" formatCode="#,##0.00_ ;[Red]\-#,##0.00\ "/>
    <numFmt numFmtId="191" formatCode="0.00_);[Red]\(0.00\)"/>
    <numFmt numFmtId="192" formatCode="#,##0.00_);[Red]\(#,##0.00\)"/>
    <numFmt numFmtId="193" formatCode="0_);[Red]\(0\)"/>
    <numFmt numFmtId="194" formatCode="mmm\-yyyy"/>
    <numFmt numFmtId="195" formatCode="m&quot;月&quot;d&quot;日&quot;"/>
    <numFmt numFmtId="196" formatCode="dd/mm/yyyy"/>
  </numFmts>
  <fonts count="118">
    <font>
      <sz val="12"/>
      <name val="標楷體"/>
      <family val="4"/>
    </font>
    <font>
      <sz val="12"/>
      <name val="Calibri"/>
      <family val="2"/>
    </font>
    <font>
      <sz val="10"/>
      <name val="標楷體"/>
      <family val="4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SimSun"/>
      <family val="0"/>
    </font>
    <font>
      <sz val="9"/>
      <color indexed="8"/>
      <name val="細明體"/>
      <family val="3"/>
    </font>
    <font>
      <sz val="9"/>
      <color indexed="8"/>
      <name val="標楷體"/>
      <family val="4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細明體_HKSCS"/>
      <family val="1"/>
    </font>
    <font>
      <sz val="9"/>
      <name val="細明體"/>
      <family val="3"/>
    </font>
    <font>
      <sz val="9"/>
      <color indexed="12"/>
      <name val="Arial"/>
      <family val="2"/>
    </font>
    <font>
      <b/>
      <sz val="10"/>
      <color indexed="8"/>
      <name val="標楷體"/>
      <family val="4"/>
    </font>
    <font>
      <b/>
      <sz val="10"/>
      <color indexed="8"/>
      <name val="Times New Roman"/>
      <family val="1"/>
    </font>
    <font>
      <b/>
      <sz val="9"/>
      <name val="Arial"/>
      <family val="2"/>
    </font>
    <font>
      <sz val="12"/>
      <name val="Arial"/>
      <family val="2"/>
    </font>
    <font>
      <b/>
      <sz val="10"/>
      <color indexed="12"/>
      <name val="標楷體"/>
      <family val="4"/>
    </font>
    <font>
      <b/>
      <sz val="10"/>
      <name val="Arial"/>
      <family val="2"/>
    </font>
    <font>
      <sz val="10"/>
      <name val="細明體"/>
      <family val="3"/>
    </font>
    <font>
      <b/>
      <sz val="10"/>
      <color indexed="12"/>
      <name val="Arial"/>
      <family val="2"/>
    </font>
    <font>
      <sz val="9"/>
      <name val="標楷體"/>
      <family val="4"/>
    </font>
    <font>
      <b/>
      <sz val="9"/>
      <color indexed="8"/>
      <name val="標楷體"/>
      <family val="4"/>
    </font>
    <font>
      <b/>
      <sz val="9"/>
      <color indexed="12"/>
      <name val="標楷體"/>
      <family val="4"/>
    </font>
    <font>
      <sz val="10"/>
      <color indexed="8"/>
      <name val="標楷體"/>
      <family val="4"/>
    </font>
    <font>
      <sz val="9"/>
      <color indexed="12"/>
      <name val="細明體"/>
      <family val="3"/>
    </font>
    <font>
      <b/>
      <sz val="9"/>
      <color indexed="12"/>
      <name val="Arial"/>
      <family val="2"/>
    </font>
    <font>
      <b/>
      <sz val="9"/>
      <color indexed="8"/>
      <name val="細明體"/>
      <family val="3"/>
    </font>
    <font>
      <sz val="10"/>
      <color indexed="8"/>
      <name val="Arial"/>
      <family val="2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標楷體"/>
      <family val="4"/>
    </font>
    <font>
      <sz val="10"/>
      <color indexed="8"/>
      <name val="Times New Roman"/>
      <family val="1"/>
    </font>
    <font>
      <sz val="12"/>
      <color indexed="12"/>
      <name val="Arial"/>
      <family val="2"/>
    </font>
    <font>
      <b/>
      <sz val="14"/>
      <name val="標楷體"/>
      <family val="4"/>
    </font>
    <font>
      <u val="single"/>
      <sz val="12"/>
      <name val="Times New Roman"/>
      <family val="1"/>
    </font>
    <font>
      <sz val="14"/>
      <name val="標楷體"/>
      <family val="4"/>
    </font>
    <font>
      <sz val="6"/>
      <name val="標楷體"/>
      <family val="4"/>
    </font>
    <font>
      <b/>
      <u val="single"/>
      <sz val="14"/>
      <name val="標楷體"/>
      <family val="4"/>
    </font>
    <font>
      <b/>
      <u val="single"/>
      <sz val="14"/>
      <name val="Times New Roman"/>
      <family val="1"/>
    </font>
    <font>
      <b/>
      <sz val="12"/>
      <name val="標楷體"/>
      <family val="4"/>
    </font>
    <font>
      <b/>
      <sz val="10"/>
      <name val="標楷體"/>
      <family val="4"/>
    </font>
    <font>
      <u val="single"/>
      <sz val="12"/>
      <name val="標楷體"/>
      <family val="4"/>
    </font>
    <font>
      <sz val="6"/>
      <color indexed="8"/>
      <name val="標楷體"/>
      <family val="4"/>
    </font>
    <font>
      <sz val="6"/>
      <color indexed="8"/>
      <name val="Times New Roman"/>
      <family val="1"/>
    </font>
    <font>
      <sz val="12"/>
      <color indexed="10"/>
      <name val="Times New Roman"/>
      <family val="1"/>
    </font>
    <font>
      <b/>
      <u val="single"/>
      <sz val="15"/>
      <name val="標楷體"/>
      <family val="4"/>
    </font>
    <font>
      <u val="single"/>
      <sz val="14"/>
      <name val="標楷體"/>
      <family val="4"/>
    </font>
    <font>
      <sz val="6"/>
      <name val="Times New Roman"/>
      <family val="1"/>
    </font>
    <font>
      <u val="single"/>
      <sz val="6"/>
      <name val="標楷體"/>
      <family val="4"/>
    </font>
    <font>
      <sz val="14"/>
      <name val="Times New Roman"/>
      <family val="1"/>
    </font>
    <font>
      <b/>
      <u val="single"/>
      <sz val="13"/>
      <name val="Times New Roman"/>
      <family val="1"/>
    </font>
    <font>
      <b/>
      <u val="single"/>
      <sz val="13"/>
      <name val="標楷體"/>
      <family val="4"/>
    </font>
    <font>
      <b/>
      <u val="single"/>
      <sz val="12"/>
      <name val="標楷體"/>
      <family val="4"/>
    </font>
    <font>
      <b/>
      <sz val="6"/>
      <name val="標楷體"/>
      <family val="4"/>
    </font>
    <font>
      <b/>
      <i/>
      <sz val="16"/>
      <name val="標楷體"/>
      <family val="4"/>
    </font>
    <font>
      <b/>
      <sz val="11"/>
      <color indexed="54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9"/>
      <name val="標楷體"/>
      <family val="4"/>
    </font>
    <font>
      <b/>
      <sz val="13"/>
      <color indexed="56"/>
      <name val="標楷體"/>
      <family val="4"/>
    </font>
    <font>
      <b/>
      <sz val="11"/>
      <color indexed="56"/>
      <name val="標楷體"/>
      <family val="4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2"/>
      <name val="新細明體"/>
      <family val="1"/>
    </font>
    <font>
      <sz val="12"/>
      <color indexed="60"/>
      <name val="標楷體"/>
      <family val="4"/>
    </font>
    <font>
      <sz val="12"/>
      <color indexed="62"/>
      <name val="標楷體"/>
      <family val="4"/>
    </font>
    <font>
      <sz val="12"/>
      <color indexed="17"/>
      <name val="標楷體"/>
      <family val="4"/>
    </font>
    <font>
      <b/>
      <sz val="12"/>
      <color indexed="52"/>
      <name val="標楷體"/>
      <family val="4"/>
    </font>
    <font>
      <sz val="12"/>
      <color indexed="52"/>
      <name val="標楷體"/>
      <family val="4"/>
    </font>
    <font>
      <b/>
      <sz val="12"/>
      <color indexed="9"/>
      <name val="標楷體"/>
      <family val="4"/>
    </font>
    <font>
      <i/>
      <sz val="12"/>
      <color indexed="23"/>
      <name val="標楷體"/>
      <family val="4"/>
    </font>
    <font>
      <b/>
      <sz val="15"/>
      <color indexed="56"/>
      <name val="標楷體"/>
      <family val="4"/>
    </font>
    <font>
      <b/>
      <sz val="18"/>
      <color indexed="56"/>
      <name val="新細明體"/>
      <family val="1"/>
    </font>
    <font>
      <b/>
      <sz val="12"/>
      <color indexed="63"/>
      <name val="標楷體"/>
      <family val="4"/>
    </font>
    <font>
      <sz val="12"/>
      <color indexed="20"/>
      <name val="標楷體"/>
      <family val="4"/>
    </font>
    <font>
      <sz val="12"/>
      <color indexed="10"/>
      <name val="標楷體"/>
      <family val="4"/>
    </font>
    <font>
      <b/>
      <sz val="14"/>
      <name val="Times New Roman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sz val="9"/>
      <name val="SimSun"/>
      <family val="0"/>
    </font>
    <font>
      <sz val="9"/>
      <name val="Times New Roman"/>
      <family val="1"/>
    </font>
    <font>
      <sz val="9"/>
      <color indexed="10"/>
      <name val="Arial"/>
      <family val="2"/>
    </font>
    <font>
      <sz val="9"/>
      <color indexed="10"/>
      <name val="細明體"/>
      <family val="3"/>
    </font>
    <font>
      <sz val="10"/>
      <color indexed="10"/>
      <name val="標楷體"/>
      <family val="4"/>
    </font>
    <font>
      <sz val="9"/>
      <color indexed="10"/>
      <name val="SimSun"/>
      <family val="0"/>
    </font>
    <font>
      <sz val="9"/>
      <color indexed="10"/>
      <name val="標楷體"/>
      <family val="4"/>
    </font>
    <font>
      <b/>
      <sz val="9"/>
      <color indexed="10"/>
      <name val="Arial"/>
      <family val="2"/>
    </font>
    <font>
      <sz val="9"/>
      <name val="Microsoft JhengHei UI"/>
      <family val="2"/>
    </font>
    <font>
      <sz val="9"/>
      <color rgb="FFFF0000"/>
      <name val="Arial"/>
      <family val="2"/>
    </font>
    <font>
      <sz val="9"/>
      <color rgb="FFFF0000"/>
      <name val="細明體"/>
      <family val="3"/>
    </font>
    <font>
      <sz val="10"/>
      <color rgb="FFFF0000"/>
      <name val="標楷體"/>
      <family val="4"/>
    </font>
    <font>
      <sz val="9"/>
      <color theme="1"/>
      <name val="Arial"/>
      <family val="2"/>
    </font>
    <font>
      <sz val="12"/>
      <color rgb="FFFF0000"/>
      <name val="標楷體"/>
      <family val="4"/>
    </font>
    <font>
      <sz val="9"/>
      <color rgb="FFFF0000"/>
      <name val="SimSun"/>
      <family val="0"/>
    </font>
    <font>
      <sz val="9"/>
      <color rgb="FFFF0000"/>
      <name val="標楷體"/>
      <family val="4"/>
    </font>
    <font>
      <b/>
      <sz val="9"/>
      <color rgb="FFFF0000"/>
      <name val="Arial"/>
      <family val="2"/>
    </font>
    <font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ashDot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ashDot"/>
    </border>
    <border>
      <left>
        <color indexed="63"/>
      </left>
      <right>
        <color indexed="63"/>
      </right>
      <top style="thin"/>
      <bottom style="dashDot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/>
      <bottom style="dashDot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3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72" fillId="5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5" borderId="0" applyNumberFormat="0" applyBorder="0" applyAlignment="0" applyProtection="0"/>
    <xf numFmtId="0" fontId="72" fillId="14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14" borderId="0" applyNumberFormat="0" applyBorder="0" applyAlignment="0" applyProtection="0"/>
    <xf numFmtId="0" fontId="74" fillId="23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  <xf numFmtId="0" fontId="83" fillId="33" borderId="0" applyNumberFormat="0" applyBorder="0" applyAlignment="0" applyProtection="0"/>
    <xf numFmtId="0" fontId="82" fillId="4" borderId="1" applyNumberFormat="0" applyAlignment="0" applyProtection="0"/>
    <xf numFmtId="0" fontId="78" fillId="0" borderId="0" applyNumberFormat="0" applyFill="0" applyBorder="0" applyAlignment="0" applyProtection="0"/>
    <xf numFmtId="0" fontId="64" fillId="29" borderId="2" applyNumberFormat="0" applyAlignment="0" applyProtection="0"/>
    <xf numFmtId="0" fontId="80" fillId="6" borderId="0" applyNumberFormat="0" applyBorder="0" applyAlignment="0" applyProtection="0"/>
    <xf numFmtId="0" fontId="63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8" fillId="13" borderId="1" applyNumberFormat="0" applyAlignment="0" applyProtection="0"/>
    <xf numFmtId="0" fontId="81" fillId="0" borderId="5" applyNumberFormat="0" applyFill="0" applyAlignment="0" applyProtection="0"/>
    <xf numFmtId="0" fontId="77" fillId="15" borderId="0" applyNumberFormat="0" applyBorder="0" applyAlignment="0" applyProtection="0"/>
    <xf numFmtId="0" fontId="71" fillId="3" borderId="6" applyNumberFormat="0" applyFont="0" applyAlignment="0" applyProtection="0"/>
    <xf numFmtId="0" fontId="79" fillId="4" borderId="7" applyNumberFormat="0" applyAlignment="0" applyProtection="0"/>
    <xf numFmtId="0" fontId="69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84" fillId="0" borderId="0">
      <alignment vertical="center"/>
      <protection/>
    </xf>
    <xf numFmtId="186" fontId="0" fillId="0" borderId="0" applyFill="0" applyBorder="0" applyAlignment="0" applyProtection="0"/>
    <xf numFmtId="41" fontId="9" fillId="0" borderId="0" applyFill="0" applyBorder="0" applyAlignment="0" applyProtection="0"/>
    <xf numFmtId="0" fontId="62" fillId="0" borderId="0" applyNumberFormat="0" applyFill="0" applyBorder="0" applyAlignment="0" applyProtection="0"/>
    <xf numFmtId="0" fontId="85" fillId="34" borderId="0" applyNumberFormat="0" applyBorder="0" applyAlignment="0" applyProtection="0"/>
    <xf numFmtId="0" fontId="30" fillId="0" borderId="9" applyNumberFormat="0" applyFill="0" applyAlignment="0" applyProtection="0"/>
    <xf numFmtId="0" fontId="87" fillId="9" borderId="0" applyNumberFormat="0" applyBorder="0" applyAlignment="0" applyProtection="0"/>
    <xf numFmtId="9" fontId="9" fillId="0" borderId="0" applyFill="0" applyBorder="0" applyAlignment="0" applyProtection="0"/>
    <xf numFmtId="0" fontId="88" fillId="35" borderId="1" applyNumberFormat="0" applyAlignment="0" applyProtection="0"/>
    <xf numFmtId="44" fontId="9" fillId="0" borderId="0" applyFill="0" applyBorder="0" applyAlignment="0" applyProtection="0"/>
    <xf numFmtId="42" fontId="9" fillId="0" borderId="0" applyFill="0" applyBorder="0" applyAlignment="0" applyProtection="0"/>
    <xf numFmtId="0" fontId="89" fillId="0" borderId="5" applyNumberFormat="0" applyFill="0" applyAlignment="0" applyProtection="0"/>
    <xf numFmtId="0" fontId="0" fillId="36" borderId="6" applyNumberFormat="0" applyAlignment="0" applyProtection="0"/>
    <xf numFmtId="0" fontId="66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74" fillId="37" borderId="0" applyNumberFormat="0" applyBorder="0" applyAlignment="0" applyProtection="0"/>
    <xf numFmtId="0" fontId="74" fillId="38" borderId="0" applyNumberFormat="0" applyBorder="0" applyAlignment="0" applyProtection="0"/>
    <xf numFmtId="0" fontId="74" fillId="39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40" borderId="0" applyNumberFormat="0" applyBorder="0" applyAlignment="0" applyProtection="0"/>
    <xf numFmtId="0" fontId="65" fillId="0" borderId="0" applyNumberFormat="0" applyFill="0" applyBorder="0" applyAlignment="0" applyProtection="0"/>
    <xf numFmtId="0" fontId="70" fillId="0" borderId="3" applyNumberFormat="0" applyFill="0" applyAlignment="0" applyProtection="0"/>
    <xf numFmtId="0" fontId="92" fillId="0" borderId="10" applyNumberFormat="0" applyFill="0" applyAlignment="0" applyProtection="0"/>
    <xf numFmtId="0" fontId="75" fillId="0" borderId="11" applyNumberFormat="0" applyFill="0" applyAlignment="0" applyProtection="0"/>
    <xf numFmtId="0" fontId="76" fillId="0" borderId="12" applyNumberFormat="0" applyFill="0" applyAlignment="0" applyProtection="0"/>
    <xf numFmtId="0" fontId="76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6" fillId="12" borderId="1" applyNumberFormat="0" applyAlignment="0" applyProtection="0"/>
    <xf numFmtId="0" fontId="94" fillId="35" borderId="7" applyNumberFormat="0" applyAlignment="0" applyProtection="0"/>
    <xf numFmtId="0" fontId="90" fillId="41" borderId="2" applyNumberFormat="0" applyAlignment="0" applyProtection="0"/>
    <xf numFmtId="0" fontId="95" fillId="8" borderId="0" applyNumberFormat="0" applyBorder="0" applyAlignment="0" applyProtection="0"/>
    <xf numFmtId="0" fontId="96" fillId="0" borderId="0" applyNumberFormat="0" applyFill="0" applyBorder="0" applyAlignment="0" applyProtection="0"/>
  </cellStyleXfs>
  <cellXfs count="4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left"/>
    </xf>
    <xf numFmtId="58" fontId="3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right"/>
    </xf>
    <xf numFmtId="0" fontId="4" fillId="0" borderId="0" xfId="0" applyFont="1" applyAlignment="1">
      <alignment/>
    </xf>
    <xf numFmtId="58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58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Alignment="1">
      <alignment horizontal="left"/>
    </xf>
    <xf numFmtId="4" fontId="4" fillId="0" borderId="14" xfId="0" applyNumberFormat="1" applyFont="1" applyBorder="1" applyAlignment="1">
      <alignment horizontal="right"/>
    </xf>
    <xf numFmtId="0" fontId="5" fillId="0" borderId="0" xfId="0" applyFont="1" applyAlignment="1">
      <alignment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58" fontId="8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87" fontId="5" fillId="0" borderId="15" xfId="0" applyNumberFormat="1" applyFont="1" applyBorder="1" applyAlignment="1">
      <alignment/>
    </xf>
    <xf numFmtId="49" fontId="11" fillId="0" borderId="0" xfId="0" applyNumberFormat="1" applyFont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Alignment="1">
      <alignment horizontal="left"/>
    </xf>
    <xf numFmtId="4" fontId="4" fillId="0" borderId="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58" fontId="4" fillId="0" borderId="0" xfId="0" applyNumberFormat="1" applyFont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1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horizontal="right"/>
    </xf>
    <xf numFmtId="49" fontId="13" fillId="0" borderId="0" xfId="0" applyNumberFormat="1" applyFont="1" applyFill="1" applyAlignment="1">
      <alignment horizontal="left"/>
    </xf>
    <xf numFmtId="49" fontId="12" fillId="0" borderId="0" xfId="0" applyNumberFormat="1" applyFont="1" applyAlignment="1">
      <alignment horizontal="left"/>
    </xf>
    <xf numFmtId="4" fontId="5" fillId="0" borderId="14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14" fillId="0" borderId="0" xfId="0" applyFont="1" applyAlignment="1">
      <alignment/>
    </xf>
    <xf numFmtId="49" fontId="15" fillId="0" borderId="13" xfId="0" applyNumberFormat="1" applyFont="1" applyBorder="1" applyAlignment="1">
      <alignment horizontal="left"/>
    </xf>
    <xf numFmtId="49" fontId="10" fillId="0" borderId="13" xfId="0" applyNumberFormat="1" applyFont="1" applyBorder="1" applyAlignment="1">
      <alignment horizontal="left"/>
    </xf>
    <xf numFmtId="58" fontId="10" fillId="0" borderId="13" xfId="0" applyNumberFormat="1" applyFont="1" applyBorder="1" applyAlignment="1">
      <alignment horizontal="left"/>
    </xf>
    <xf numFmtId="4" fontId="10" fillId="0" borderId="13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188" fontId="5" fillId="0" borderId="0" xfId="0" applyNumberFormat="1" applyFont="1" applyFill="1" applyAlignment="1">
      <alignment/>
    </xf>
    <xf numFmtId="0" fontId="16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5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4" fontId="5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0" fillId="0" borderId="0" xfId="0" applyFill="1" applyAlignment="1">
      <alignment/>
    </xf>
    <xf numFmtId="58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 horizontal="left"/>
    </xf>
    <xf numFmtId="188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49" fontId="4" fillId="0" borderId="0" xfId="0" applyNumberFormat="1" applyFont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18" fillId="0" borderId="0" xfId="0" applyFont="1" applyAlignment="1">
      <alignment/>
    </xf>
    <xf numFmtId="58" fontId="19" fillId="0" borderId="13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left"/>
    </xf>
    <xf numFmtId="4" fontId="19" fillId="0" borderId="13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49" fontId="12" fillId="0" borderId="0" xfId="0" applyNumberFormat="1" applyFont="1" applyFill="1" applyAlignment="1">
      <alignment horizontal="center"/>
    </xf>
    <xf numFmtId="49" fontId="13" fillId="0" borderId="0" xfId="0" applyNumberFormat="1" applyFont="1" applyAlignment="1">
      <alignment horizontal="left"/>
    </xf>
    <xf numFmtId="4" fontId="4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49" fontId="5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8" fillId="0" borderId="0" xfId="0" applyFont="1" applyAlignment="1">
      <alignment/>
    </xf>
    <xf numFmtId="58" fontId="10" fillId="0" borderId="13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Alignment="1">
      <alignment/>
    </xf>
    <xf numFmtId="49" fontId="4" fillId="0" borderId="0" xfId="0" applyNumberFormat="1" applyFont="1" applyBorder="1" applyAlignment="1">
      <alignment horizontal="left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7" fillId="0" borderId="0" xfId="0" applyNumberFormat="1" applyFont="1" applyBorder="1" applyAlignment="1">
      <alignment horizontal="left"/>
    </xf>
    <xf numFmtId="0" fontId="24" fillId="0" borderId="0" xfId="0" applyFont="1" applyAlignment="1">
      <alignment/>
    </xf>
    <xf numFmtId="49" fontId="25" fillId="0" borderId="0" xfId="0" applyNumberFormat="1" applyFont="1" applyAlignment="1">
      <alignment horizontal="left"/>
    </xf>
    <xf numFmtId="58" fontId="25" fillId="0" borderId="0" xfId="0" applyNumberFormat="1" applyFont="1" applyAlignment="1">
      <alignment horizontal="right"/>
    </xf>
    <xf numFmtId="40" fontId="25" fillId="0" borderId="0" xfId="0" applyNumberFormat="1" applyFont="1" applyAlignment="1">
      <alignment horizontal="right"/>
    </xf>
    <xf numFmtId="4" fontId="25" fillId="0" borderId="0" xfId="0" applyNumberFormat="1" applyFont="1" applyAlignment="1">
      <alignment horizontal="right"/>
    </xf>
    <xf numFmtId="4" fontId="25" fillId="0" borderId="0" xfId="0" applyNumberFormat="1" applyFont="1" applyFill="1" applyAlignment="1">
      <alignment horizontal="right"/>
    </xf>
    <xf numFmtId="0" fontId="25" fillId="0" borderId="0" xfId="0" applyFont="1" applyAlignment="1">
      <alignment/>
    </xf>
    <xf numFmtId="4" fontId="10" fillId="0" borderId="13" xfId="0" applyNumberFormat="1" applyFont="1" applyFill="1" applyBorder="1" applyAlignment="1">
      <alignment horizontal="right"/>
    </xf>
    <xf numFmtId="49" fontId="10" fillId="0" borderId="0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left"/>
    </xf>
    <xf numFmtId="49" fontId="26" fillId="0" borderId="0" xfId="0" applyNumberFormat="1" applyFont="1" applyAlignment="1">
      <alignment horizontal="left"/>
    </xf>
    <xf numFmtId="49" fontId="26" fillId="0" borderId="0" xfId="0" applyNumberFormat="1" applyFont="1" applyFill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Alignment="1">
      <alignment horizontal="center"/>
    </xf>
    <xf numFmtId="49" fontId="13" fillId="0" borderId="0" xfId="0" applyNumberFormat="1" applyFont="1" applyFill="1" applyAlignment="1">
      <alignment horizontal="center"/>
    </xf>
    <xf numFmtId="0" fontId="39" fillId="0" borderId="0" xfId="0" applyFont="1" applyBorder="1" applyAlignment="1">
      <alignment horizontal="center" vertical="center"/>
    </xf>
    <xf numFmtId="58" fontId="13" fillId="0" borderId="0" xfId="0" applyNumberFormat="1" applyFont="1" applyFill="1" applyBorder="1" applyAlignment="1">
      <alignment horizontal="left"/>
    </xf>
    <xf numFmtId="40" fontId="13" fillId="0" borderId="0" xfId="0" applyNumberFormat="1" applyFont="1" applyFill="1" applyAlignment="1">
      <alignment horizontal="right"/>
    </xf>
    <xf numFmtId="40" fontId="13" fillId="0" borderId="0" xfId="0" applyNumberFormat="1" applyFont="1" applyAlignment="1">
      <alignment horizontal="right"/>
    </xf>
    <xf numFmtId="4" fontId="13" fillId="0" borderId="17" xfId="0" applyNumberFormat="1" applyFont="1" applyFill="1" applyBorder="1" applyAlignment="1">
      <alignment horizontal="right"/>
    </xf>
    <xf numFmtId="58" fontId="13" fillId="0" borderId="0" xfId="0" applyNumberFormat="1" applyFont="1" applyBorder="1" applyAlignment="1">
      <alignment horizontal="left"/>
    </xf>
    <xf numFmtId="0" fontId="27" fillId="0" borderId="0" xfId="0" applyFont="1" applyAlignment="1">
      <alignment/>
    </xf>
    <xf numFmtId="187" fontId="13" fillId="0" borderId="0" xfId="0" applyNumberFormat="1" applyFont="1" applyFill="1" applyAlignment="1">
      <alignment horizontal="right"/>
    </xf>
    <xf numFmtId="40" fontId="4" fillId="0" borderId="0" xfId="0" applyNumberFormat="1" applyFont="1" applyAlignment="1">
      <alignment horizontal="right"/>
    </xf>
    <xf numFmtId="58" fontId="7" fillId="0" borderId="0" xfId="0" applyNumberFormat="1" applyFont="1" applyBorder="1" applyAlignment="1">
      <alignment horizontal="left"/>
    </xf>
    <xf numFmtId="40" fontId="7" fillId="0" borderId="0" xfId="0" applyNumberFormat="1" applyFont="1" applyAlignment="1">
      <alignment horizontal="righ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Alignment="1">
      <alignment/>
    </xf>
    <xf numFmtId="49" fontId="31" fillId="0" borderId="0" xfId="0" applyNumberFormat="1" applyFont="1" applyAlignment="1">
      <alignment horizontal="left"/>
    </xf>
    <xf numFmtId="4" fontId="31" fillId="0" borderId="0" xfId="0" applyNumberFormat="1" applyFont="1" applyAlignment="1">
      <alignment horizontal="right"/>
    </xf>
    <xf numFmtId="0" fontId="31" fillId="0" borderId="0" xfId="0" applyFont="1" applyAlignment="1">
      <alignment/>
    </xf>
    <xf numFmtId="49" fontId="32" fillId="0" borderId="13" xfId="0" applyNumberFormat="1" applyFont="1" applyBorder="1" applyAlignment="1">
      <alignment horizontal="left"/>
    </xf>
    <xf numFmtId="4" fontId="32" fillId="0" borderId="13" xfId="0" applyNumberFormat="1" applyFont="1" applyBorder="1" applyAlignment="1">
      <alignment horizontal="right"/>
    </xf>
    <xf numFmtId="0" fontId="32" fillId="0" borderId="0" xfId="0" applyFont="1" applyAlignment="1">
      <alignment/>
    </xf>
    <xf numFmtId="49" fontId="33" fillId="0" borderId="0" xfId="0" applyNumberFormat="1" applyFont="1" applyAlignment="1">
      <alignment horizontal="left"/>
    </xf>
    <xf numFmtId="39" fontId="33" fillId="0" borderId="0" xfId="0" applyNumberFormat="1" applyFont="1" applyFill="1" applyAlignment="1">
      <alignment horizontal="right"/>
    </xf>
    <xf numFmtId="39" fontId="33" fillId="0" borderId="0" xfId="0" applyNumberFormat="1" applyFont="1" applyAlignment="1">
      <alignment horizontal="right"/>
    </xf>
    <xf numFmtId="0" fontId="33" fillId="0" borderId="0" xfId="0" applyFont="1" applyAlignment="1">
      <alignment/>
    </xf>
    <xf numFmtId="39" fontId="33" fillId="0" borderId="0" xfId="0" applyNumberFormat="1" applyFont="1" applyFill="1" applyAlignment="1">
      <alignment/>
    </xf>
    <xf numFmtId="49" fontId="33" fillId="0" borderId="0" xfId="0" applyNumberFormat="1" applyFont="1" applyFill="1" applyAlignment="1">
      <alignment horizontal="left"/>
    </xf>
    <xf numFmtId="49" fontId="31" fillId="0" borderId="0" xfId="0" applyNumberFormat="1" applyFont="1" applyFill="1" applyAlignment="1">
      <alignment horizontal="left"/>
    </xf>
    <xf numFmtId="0" fontId="33" fillId="0" borderId="0" xfId="0" applyFont="1" applyFill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4" fontId="34" fillId="0" borderId="18" xfId="0" applyNumberFormat="1" applyFont="1" applyBorder="1" applyAlignment="1">
      <alignment/>
    </xf>
    <xf numFmtId="188" fontId="8" fillId="0" borderId="0" xfId="0" applyNumberFormat="1" applyFont="1" applyAlignment="1">
      <alignment horizontal="right"/>
    </xf>
    <xf numFmtId="188" fontId="8" fillId="0" borderId="0" xfId="0" applyNumberFormat="1" applyFont="1" applyAlignment="1">
      <alignment/>
    </xf>
    <xf numFmtId="0" fontId="23" fillId="0" borderId="0" xfId="0" applyFont="1" applyFill="1" applyAlignment="1">
      <alignment/>
    </xf>
    <xf numFmtId="58" fontId="8" fillId="0" borderId="0" xfId="0" applyNumberFormat="1" applyFont="1" applyFill="1" applyAlignment="1">
      <alignment horizontal="left"/>
    </xf>
    <xf numFmtId="49" fontId="10" fillId="0" borderId="13" xfId="0" applyNumberFormat="1" applyFont="1" applyFill="1" applyBorder="1" applyAlignment="1">
      <alignment horizontal="left"/>
    </xf>
    <xf numFmtId="49" fontId="10" fillId="0" borderId="13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12" borderId="0" xfId="0" applyFont="1" applyFill="1" applyAlignment="1">
      <alignment/>
    </xf>
    <xf numFmtId="0" fontId="36" fillId="12" borderId="0" xfId="0" applyFont="1" applyFill="1" applyAlignment="1">
      <alignment/>
    </xf>
    <xf numFmtId="4" fontId="4" fillId="0" borderId="19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10" fillId="0" borderId="13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right"/>
    </xf>
    <xf numFmtId="49" fontId="16" fillId="0" borderId="13" xfId="0" applyNumberFormat="1" applyFont="1" applyBorder="1" applyAlignment="1">
      <alignment horizontal="left"/>
    </xf>
    <xf numFmtId="4" fontId="16" fillId="0" borderId="13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4" fontId="13" fillId="0" borderId="0" xfId="0" applyNumberFormat="1" applyFont="1" applyAlignment="1">
      <alignment horizontal="right"/>
    </xf>
    <xf numFmtId="49" fontId="6" fillId="0" borderId="22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/>
    </xf>
    <xf numFmtId="187" fontId="4" fillId="0" borderId="23" xfId="0" applyNumberFormat="1" applyFont="1" applyFill="1" applyBorder="1" applyAlignment="1">
      <alignment horizontal="right"/>
    </xf>
    <xf numFmtId="187" fontId="4" fillId="0" borderId="0" xfId="0" applyNumberFormat="1" applyFont="1" applyFill="1" applyBorder="1" applyAlignment="1">
      <alignment horizontal="right"/>
    </xf>
    <xf numFmtId="4" fontId="13" fillId="0" borderId="0" xfId="0" applyNumberFormat="1" applyFont="1" applyFill="1" applyAlignment="1">
      <alignment horizontal="right"/>
    </xf>
    <xf numFmtId="49" fontId="16" fillId="0" borderId="13" xfId="0" applyNumberFormat="1" applyFont="1" applyFill="1" applyBorder="1" applyAlignment="1">
      <alignment horizontal="left"/>
    </xf>
    <xf numFmtId="4" fontId="16" fillId="0" borderId="13" xfId="0" applyNumberFormat="1" applyFont="1" applyFill="1" applyBorder="1" applyAlignment="1">
      <alignment horizontal="right"/>
    </xf>
    <xf numFmtId="39" fontId="37" fillId="0" borderId="0" xfId="0" applyNumberFormat="1" applyFont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4" fontId="5" fillId="0" borderId="19" xfId="0" applyNumberFormat="1" applyFont="1" applyFill="1" applyBorder="1" applyAlignment="1">
      <alignment horizontal="right"/>
    </xf>
    <xf numFmtId="4" fontId="5" fillId="0" borderId="20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49" fontId="16" fillId="0" borderId="13" xfId="0" applyNumberFormat="1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36" fillId="0" borderId="0" xfId="0" applyFont="1" applyFill="1" applyAlignment="1">
      <alignment/>
    </xf>
    <xf numFmtId="49" fontId="16" fillId="0" borderId="13" xfId="0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186" fontId="39" fillId="0" borderId="0" xfId="73" applyFont="1" applyFill="1" applyBorder="1" applyAlignment="1" applyProtection="1">
      <alignment/>
      <protection/>
    </xf>
    <xf numFmtId="186" fontId="39" fillId="0" borderId="24" xfId="73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186" fontId="40" fillId="0" borderId="0" xfId="73" applyFont="1" applyFill="1" applyBorder="1" applyAlignment="1" applyProtection="1">
      <alignment horizontal="center"/>
      <protection/>
    </xf>
    <xf numFmtId="186" fontId="0" fillId="0" borderId="0" xfId="73" applyFont="1" applyFill="1" applyBorder="1" applyAlignment="1" applyProtection="1">
      <alignment/>
      <protection/>
    </xf>
    <xf numFmtId="4" fontId="33" fillId="0" borderId="0" xfId="0" applyNumberFormat="1" applyFont="1" applyBorder="1" applyAlignment="1">
      <alignment horizontal="right"/>
    </xf>
    <xf numFmtId="49" fontId="0" fillId="0" borderId="0" xfId="0" applyNumberFormat="1" applyFont="1" applyFill="1" applyAlignment="1">
      <alignment horizontal="left"/>
    </xf>
    <xf numFmtId="4" fontId="33" fillId="0" borderId="0" xfId="0" applyNumberFormat="1" applyFont="1" applyAlignment="1">
      <alignment horizontal="right"/>
    </xf>
    <xf numFmtId="186" fontId="34" fillId="0" borderId="25" xfId="73" applyFont="1" applyFill="1" applyBorder="1" applyAlignment="1" applyProtection="1">
      <alignment/>
      <protection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left"/>
    </xf>
    <xf numFmtId="49" fontId="31" fillId="0" borderId="0" xfId="0" applyNumberFormat="1" applyFont="1" applyFill="1" applyBorder="1" applyAlignment="1">
      <alignment horizontal="left"/>
    </xf>
    <xf numFmtId="4" fontId="33" fillId="0" borderId="0" xfId="0" applyNumberFormat="1" applyFont="1" applyFill="1" applyBorder="1" applyAlignment="1">
      <alignment horizontal="right"/>
    </xf>
    <xf numFmtId="4" fontId="33" fillId="0" borderId="26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4" fontId="33" fillId="0" borderId="0" xfId="0" applyNumberFormat="1" applyFont="1" applyFill="1" applyAlignment="1">
      <alignment horizontal="right"/>
    </xf>
    <xf numFmtId="4" fontId="48" fillId="0" borderId="27" xfId="0" applyNumberFormat="1" applyFont="1" applyFill="1" applyBorder="1" applyAlignment="1">
      <alignment horizontal="right"/>
    </xf>
    <xf numFmtId="0" fontId="0" fillId="0" borderId="28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40" fontId="33" fillId="0" borderId="0" xfId="0" applyNumberFormat="1" applyFont="1" applyFill="1" applyAlignment="1">
      <alignment horizontal="right"/>
    </xf>
    <xf numFmtId="40" fontId="34" fillId="0" borderId="0" xfId="0" applyNumberFormat="1" applyFont="1" applyFill="1" applyAlignment="1">
      <alignment/>
    </xf>
    <xf numFmtId="0" fontId="0" fillId="0" borderId="0" xfId="0" applyFill="1" applyBorder="1" applyAlignment="1">
      <alignment horizontal="left"/>
    </xf>
    <xf numFmtId="4" fontId="33" fillId="0" borderId="19" xfId="0" applyNumberFormat="1" applyFont="1" applyFill="1" applyBorder="1" applyAlignment="1">
      <alignment horizontal="right"/>
    </xf>
    <xf numFmtId="4" fontId="49" fillId="0" borderId="27" xfId="0" applyNumberFormat="1" applyFont="1" applyFill="1" applyBorder="1" applyAlignment="1">
      <alignment horizontal="right"/>
    </xf>
    <xf numFmtId="191" fontId="50" fillId="0" borderId="29" xfId="0" applyNumberFormat="1" applyFont="1" applyFill="1" applyBorder="1" applyAlignment="1">
      <alignment horizontal="right"/>
    </xf>
    <xf numFmtId="49" fontId="45" fillId="0" borderId="0" xfId="0" applyNumberFormat="1" applyFont="1" applyAlignment="1">
      <alignment horizontal="left"/>
    </xf>
    <xf numFmtId="0" fontId="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7" fillId="0" borderId="0" xfId="0" applyFont="1" applyBorder="1" applyAlignment="1">
      <alignment horizontal="left"/>
    </xf>
    <xf numFmtId="49" fontId="31" fillId="0" borderId="0" xfId="0" applyNumberFormat="1" applyFont="1" applyBorder="1" applyAlignment="1">
      <alignment horizontal="left"/>
    </xf>
    <xf numFmtId="4" fontId="33" fillId="0" borderId="24" xfId="0" applyNumberFormat="1" applyFont="1" applyBorder="1" applyAlignment="1">
      <alignment horizontal="right"/>
    </xf>
    <xf numFmtId="4" fontId="33" fillId="0" borderId="26" xfId="0" applyNumberFormat="1" applyFont="1" applyBorder="1" applyAlignment="1">
      <alignment horizontal="right"/>
    </xf>
    <xf numFmtId="188" fontId="34" fillId="0" borderId="0" xfId="0" applyNumberFormat="1" applyFont="1" applyFill="1" applyAlignment="1">
      <alignment/>
    </xf>
    <xf numFmtId="4" fontId="34" fillId="0" borderId="26" xfId="0" applyNumberFormat="1" applyFont="1" applyBorder="1" applyAlignment="1">
      <alignment/>
    </xf>
    <xf numFmtId="0" fontId="42" fillId="0" borderId="0" xfId="0" applyFont="1" applyAlignment="1">
      <alignment/>
    </xf>
    <xf numFmtId="4" fontId="48" fillId="0" borderId="27" xfId="0" applyNumberFormat="1" applyFont="1" applyBorder="1" applyAlignment="1">
      <alignment horizontal="right"/>
    </xf>
    <xf numFmtId="0" fontId="2" fillId="0" borderId="28" xfId="0" applyFont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49" fontId="25" fillId="0" borderId="0" xfId="0" applyNumberFormat="1" applyFont="1" applyFill="1" applyAlignment="1">
      <alignment horizontal="left"/>
    </xf>
    <xf numFmtId="0" fontId="0" fillId="0" borderId="0" xfId="0" applyFont="1" applyBorder="1" applyAlignment="1">
      <alignment horizontal="left"/>
    </xf>
    <xf numFmtId="4" fontId="3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/>
    </xf>
    <xf numFmtId="40" fontId="0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40" fontId="34" fillId="0" borderId="24" xfId="0" applyNumberFormat="1" applyFont="1" applyFill="1" applyBorder="1" applyAlignment="1">
      <alignment/>
    </xf>
    <xf numFmtId="186" fontId="34" fillId="0" borderId="0" xfId="73" applyFont="1" applyFill="1" applyBorder="1" applyAlignment="1" applyProtection="1">
      <alignment/>
      <protection/>
    </xf>
    <xf numFmtId="191" fontId="34" fillId="0" borderId="19" xfId="0" applyNumberFormat="1" applyFont="1" applyFill="1" applyBorder="1" applyAlignment="1">
      <alignment/>
    </xf>
    <xf numFmtId="191" fontId="34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191" fontId="53" fillId="0" borderId="0" xfId="0" applyNumberFormat="1" applyFont="1" applyFill="1" applyAlignment="1">
      <alignment horizontal="right"/>
    </xf>
    <xf numFmtId="2" fontId="0" fillId="0" borderId="0" xfId="0" applyNumberFormat="1" applyFont="1" applyFill="1" applyBorder="1" applyAlignment="1">
      <alignment/>
    </xf>
    <xf numFmtId="4" fontId="34" fillId="0" borderId="0" xfId="0" applyNumberFormat="1" applyFont="1" applyFill="1" applyBorder="1" applyAlignment="1">
      <alignment horizontal="right"/>
    </xf>
    <xf numFmtId="191" fontId="34" fillId="0" borderId="0" xfId="0" applyNumberFormat="1" applyFont="1" applyFill="1" applyAlignment="1">
      <alignment horizontal="right"/>
    </xf>
    <xf numFmtId="187" fontId="34" fillId="0" borderId="0" xfId="0" applyNumberFormat="1" applyFont="1" applyFill="1" applyAlignment="1">
      <alignment horizontal="right"/>
    </xf>
    <xf numFmtId="4" fontId="34" fillId="0" borderId="0" xfId="0" applyNumberFormat="1" applyFont="1" applyFill="1" applyAlignment="1">
      <alignment horizontal="right"/>
    </xf>
    <xf numFmtId="40" fontId="34" fillId="0" borderId="16" xfId="0" applyNumberFormat="1" applyFont="1" applyFill="1" applyBorder="1" applyAlignment="1">
      <alignment horizontal="right"/>
    </xf>
    <xf numFmtId="40" fontId="53" fillId="0" borderId="24" xfId="0" applyNumberFormat="1" applyFont="1" applyFill="1" applyBorder="1" applyAlignment="1">
      <alignment horizontal="right"/>
    </xf>
    <xf numFmtId="192" fontId="34" fillId="0" borderId="0" xfId="0" applyNumberFormat="1" applyFont="1" applyFill="1" applyAlignment="1">
      <alignment horizontal="right"/>
    </xf>
    <xf numFmtId="40" fontId="34" fillId="0" borderId="0" xfId="0" applyNumberFormat="1" applyFont="1" applyFill="1" applyBorder="1" applyAlignment="1">
      <alignment horizontal="right"/>
    </xf>
    <xf numFmtId="40" fontId="34" fillId="0" borderId="30" xfId="0" applyNumberFormat="1" applyFont="1" applyFill="1" applyBorder="1" applyAlignment="1">
      <alignment horizontal="right"/>
    </xf>
    <xf numFmtId="40" fontId="55" fillId="0" borderId="0" xfId="0" applyNumberFormat="1" applyFont="1" applyFill="1" applyAlignment="1">
      <alignment/>
    </xf>
    <xf numFmtId="186" fontId="0" fillId="0" borderId="0" xfId="0" applyNumberFormat="1" applyFont="1" applyFill="1" applyBorder="1" applyAlignment="1">
      <alignment/>
    </xf>
    <xf numFmtId="0" fontId="41" fillId="0" borderId="0" xfId="0" applyFont="1" applyAlignment="1">
      <alignment horizontal="center"/>
    </xf>
    <xf numFmtId="58" fontId="57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186" fontId="59" fillId="0" borderId="0" xfId="73" applyFont="1" applyFill="1" applyBorder="1" applyAlignment="1" applyProtection="1">
      <alignment horizontal="center" vertical="center"/>
      <protection/>
    </xf>
    <xf numFmtId="193" fontId="55" fillId="0" borderId="0" xfId="73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52" fillId="0" borderId="0" xfId="0" applyFont="1" applyAlignment="1">
      <alignment/>
    </xf>
    <xf numFmtId="186" fontId="34" fillId="0" borderId="24" xfId="73" applyFont="1" applyFill="1" applyBorder="1" applyAlignment="1" applyProtection="1">
      <alignment/>
      <protection/>
    </xf>
    <xf numFmtId="0" fontId="41" fillId="0" borderId="0" xfId="0" applyFont="1" applyAlignment="1">
      <alignment/>
    </xf>
    <xf numFmtId="0" fontId="47" fillId="0" borderId="0" xfId="0" applyFont="1" applyAlignment="1">
      <alignment/>
    </xf>
    <xf numFmtId="39" fontId="34" fillId="0" borderId="24" xfId="73" applyNumberFormat="1" applyFont="1" applyFill="1" applyBorder="1" applyAlignment="1" applyProtection="1">
      <alignment/>
      <protection/>
    </xf>
    <xf numFmtId="0" fontId="54" fillId="0" borderId="0" xfId="0" applyFont="1" applyAlignment="1">
      <alignment/>
    </xf>
    <xf numFmtId="39" fontId="34" fillId="0" borderId="0" xfId="0" applyNumberFormat="1" applyFont="1" applyFill="1" applyBorder="1" applyAlignment="1">
      <alignment/>
    </xf>
    <xf numFmtId="186" fontId="0" fillId="0" borderId="19" xfId="73" applyFont="1" applyFill="1" applyBorder="1" applyAlignment="1" applyProtection="1">
      <alignment/>
      <protection/>
    </xf>
    <xf numFmtId="0" fontId="42" fillId="0" borderId="24" xfId="0" applyFont="1" applyBorder="1" applyAlignment="1">
      <alignment/>
    </xf>
    <xf numFmtId="186" fontId="34" fillId="0" borderId="29" xfId="0" applyNumberFormat="1" applyFont="1" applyBorder="1" applyAlignment="1">
      <alignment/>
    </xf>
    <xf numFmtId="186" fontId="34" fillId="0" borderId="29" xfId="73" applyFont="1" applyFill="1" applyBorder="1" applyAlignment="1" applyProtection="1">
      <alignment/>
      <protection/>
    </xf>
    <xf numFmtId="186" fontId="41" fillId="0" borderId="0" xfId="73" applyFont="1" applyFill="1" applyBorder="1" applyAlignment="1" applyProtection="1">
      <alignment/>
      <protection/>
    </xf>
    <xf numFmtId="0" fontId="0" fillId="0" borderId="24" xfId="0" applyFont="1" applyBorder="1" applyAlignment="1">
      <alignment/>
    </xf>
    <xf numFmtId="188" fontId="0" fillId="0" borderId="24" xfId="0" applyNumberFormat="1" applyFont="1" applyBorder="1" applyAlignment="1">
      <alignment/>
    </xf>
    <xf numFmtId="188" fontId="34" fillId="0" borderId="0" xfId="0" applyNumberFormat="1" applyFont="1" applyAlignment="1">
      <alignment/>
    </xf>
    <xf numFmtId="186" fontId="42" fillId="0" borderId="0" xfId="73" applyFont="1" applyFill="1" applyBorder="1" applyAlignment="1" applyProtection="1">
      <alignment/>
      <protection/>
    </xf>
    <xf numFmtId="0" fontId="0" fillId="0" borderId="0" xfId="0" applyFont="1" applyAlignment="1">
      <alignment wrapText="1"/>
    </xf>
    <xf numFmtId="186" fontId="0" fillId="0" borderId="0" xfId="73" applyFont="1" applyFill="1" applyBorder="1" applyAlignment="1" applyProtection="1">
      <alignment wrapText="1"/>
      <protection/>
    </xf>
    <xf numFmtId="0" fontId="51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109" fillId="0" borderId="0" xfId="0" applyNumberFormat="1" applyFont="1" applyFill="1" applyAlignment="1">
      <alignment horizontal="left"/>
    </xf>
    <xf numFmtId="49" fontId="109" fillId="0" borderId="0" xfId="0" applyNumberFormat="1" applyFont="1" applyAlignment="1">
      <alignment horizontal="left"/>
    </xf>
    <xf numFmtId="49" fontId="110" fillId="0" borderId="0" xfId="0" applyNumberFormat="1" applyFont="1" applyAlignment="1">
      <alignment horizontal="left"/>
    </xf>
    <xf numFmtId="49" fontId="111" fillId="0" borderId="0" xfId="0" applyNumberFormat="1" applyFont="1" applyAlignment="1">
      <alignment horizontal="left"/>
    </xf>
    <xf numFmtId="4" fontId="7" fillId="0" borderId="0" xfId="0" applyNumberFormat="1" applyFont="1" applyFill="1" applyAlignment="1">
      <alignment horizontal="right"/>
    </xf>
    <xf numFmtId="49" fontId="112" fillId="0" borderId="0" xfId="0" applyNumberFormat="1" applyFont="1" applyAlignment="1">
      <alignment horizontal="left"/>
    </xf>
    <xf numFmtId="0" fontId="109" fillId="0" borderId="0" xfId="0" applyFont="1" applyAlignment="1">
      <alignment/>
    </xf>
    <xf numFmtId="0" fontId="113" fillId="0" borderId="0" xfId="0" applyFont="1" applyAlignment="1">
      <alignment/>
    </xf>
    <xf numFmtId="58" fontId="110" fillId="0" borderId="0" xfId="0" applyNumberFormat="1" applyFont="1" applyAlignment="1">
      <alignment horizontal="left"/>
    </xf>
    <xf numFmtId="0" fontId="111" fillId="0" borderId="0" xfId="0" applyFont="1" applyAlignment="1">
      <alignment/>
    </xf>
    <xf numFmtId="49" fontId="114" fillId="0" borderId="0" xfId="0" applyNumberFormat="1" applyFont="1" applyFill="1" applyAlignment="1">
      <alignment horizontal="center"/>
    </xf>
    <xf numFmtId="49" fontId="110" fillId="0" borderId="0" xfId="0" applyNumberFormat="1" applyFont="1" applyFill="1" applyAlignment="1">
      <alignment horizontal="center"/>
    </xf>
    <xf numFmtId="49" fontId="109" fillId="0" borderId="0" xfId="0" applyNumberFormat="1" applyFont="1" applyFill="1" applyAlignment="1">
      <alignment horizontal="center"/>
    </xf>
    <xf numFmtId="4" fontId="109" fillId="0" borderId="0" xfId="0" applyNumberFormat="1" applyFont="1" applyFill="1" applyBorder="1" applyAlignment="1">
      <alignment horizontal="right"/>
    </xf>
    <xf numFmtId="0" fontId="115" fillId="0" borderId="0" xfId="0" applyFont="1" applyFill="1" applyAlignment="1">
      <alignment/>
    </xf>
    <xf numFmtId="0" fontId="113" fillId="0" borderId="0" xfId="0" applyFont="1" applyFill="1" applyAlignment="1">
      <alignment/>
    </xf>
    <xf numFmtId="4" fontId="5" fillId="0" borderId="14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196" fontId="10" fillId="0" borderId="13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196" fontId="4" fillId="0" borderId="0" xfId="0" applyNumberFormat="1" applyFont="1" applyFill="1" applyBorder="1" applyAlignment="1">
      <alignment horizontal="left"/>
    </xf>
    <xf numFmtId="0" fontId="101" fillId="0" borderId="0" xfId="0" applyFont="1" applyAlignment="1">
      <alignment/>
    </xf>
    <xf numFmtId="49" fontId="34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39" fontId="34" fillId="0" borderId="0" xfId="0" applyNumberFormat="1" applyFont="1" applyAlignment="1">
      <alignment horizontal="right"/>
    </xf>
    <xf numFmtId="58" fontId="10" fillId="0" borderId="1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" fontId="5" fillId="0" borderId="0" xfId="0" applyNumberFormat="1" applyFont="1" applyAlignment="1">
      <alignment/>
    </xf>
    <xf numFmtId="187" fontId="5" fillId="0" borderId="20" xfId="0" applyNumberFormat="1" applyFont="1" applyBorder="1" applyAlignment="1">
      <alignment horizontal="right"/>
    </xf>
    <xf numFmtId="187" fontId="5" fillId="0" borderId="0" xfId="0" applyNumberFormat="1" applyFont="1" applyBorder="1" applyAlignment="1">
      <alignment horizontal="right"/>
    </xf>
    <xf numFmtId="0" fontId="116" fillId="0" borderId="0" xfId="0" applyFont="1" applyAlignment="1">
      <alignment/>
    </xf>
    <xf numFmtId="195" fontId="24" fillId="0" borderId="0" xfId="0" applyNumberFormat="1" applyFont="1" applyAlignment="1">
      <alignment/>
    </xf>
    <xf numFmtId="49" fontId="12" fillId="0" borderId="0" xfId="0" applyNumberFormat="1" applyFont="1" applyFill="1" applyBorder="1" applyAlignment="1">
      <alignment horizontal="left"/>
    </xf>
    <xf numFmtId="192" fontId="34" fillId="0" borderId="29" xfId="0" applyNumberFormat="1" applyFont="1" applyFill="1" applyBorder="1" applyAlignment="1">
      <alignment horizontal="right"/>
    </xf>
    <xf numFmtId="192" fontId="33" fillId="0" borderId="29" xfId="0" applyNumberFormat="1" applyFont="1" applyBorder="1" applyAlignment="1">
      <alignment horizontal="right"/>
    </xf>
    <xf numFmtId="192" fontId="5" fillId="0" borderId="15" xfId="0" applyNumberFormat="1" applyFont="1" applyBorder="1" applyAlignment="1">
      <alignment/>
    </xf>
    <xf numFmtId="192" fontId="5" fillId="0" borderId="15" xfId="0" applyNumberFormat="1" applyFont="1" applyFill="1" applyBorder="1" applyAlignment="1">
      <alignment/>
    </xf>
    <xf numFmtId="49" fontId="99" fillId="0" borderId="0" xfId="0" applyNumberFormat="1" applyFont="1" applyAlignment="1">
      <alignment horizontal="left"/>
    </xf>
    <xf numFmtId="4" fontId="27" fillId="0" borderId="0" xfId="0" applyNumberFormat="1" applyFont="1" applyAlignment="1">
      <alignment/>
    </xf>
    <xf numFmtId="49" fontId="116" fillId="0" borderId="13" xfId="0" applyNumberFormat="1" applyFont="1" applyFill="1" applyBorder="1" applyAlignment="1">
      <alignment horizontal="left"/>
    </xf>
    <xf numFmtId="40" fontId="10" fillId="0" borderId="13" xfId="0" applyNumberFormat="1" applyFont="1" applyFill="1" applyBorder="1" applyAlignment="1">
      <alignment horizontal="right"/>
    </xf>
    <xf numFmtId="0" fontId="29" fillId="0" borderId="0" xfId="0" applyFont="1" applyFill="1" applyAlignment="1">
      <alignment/>
    </xf>
    <xf numFmtId="0" fontId="25" fillId="0" borderId="0" xfId="0" applyFont="1" applyFill="1" applyAlignment="1">
      <alignment/>
    </xf>
    <xf numFmtId="49" fontId="10" fillId="0" borderId="0" xfId="0" applyNumberFormat="1" applyFont="1" applyFill="1" applyBorder="1" applyAlignment="1">
      <alignment horizontal="left"/>
    </xf>
    <xf numFmtId="49" fontId="116" fillId="0" borderId="0" xfId="0" applyNumberFormat="1" applyFont="1" applyFill="1" applyBorder="1" applyAlignment="1">
      <alignment horizontal="left"/>
    </xf>
    <xf numFmtId="40" fontId="4" fillId="0" borderId="0" xfId="0" applyNumberFormat="1" applyFont="1" applyFill="1" applyBorder="1" applyAlignment="1">
      <alignment horizontal="right"/>
    </xf>
    <xf numFmtId="49" fontId="112" fillId="0" borderId="0" xfId="0" applyNumberFormat="1" applyFont="1" applyFill="1" applyAlignment="1">
      <alignment horizontal="left"/>
    </xf>
    <xf numFmtId="0" fontId="27" fillId="0" borderId="0" xfId="0" applyFont="1" applyFill="1" applyAlignment="1">
      <alignment/>
    </xf>
    <xf numFmtId="49" fontId="26" fillId="0" borderId="0" xfId="0" applyNumberFormat="1" applyFont="1" applyFill="1" applyBorder="1" applyAlignment="1">
      <alignment horizontal="left"/>
    </xf>
    <xf numFmtId="0" fontId="24" fillId="0" borderId="0" xfId="0" applyFont="1" applyFill="1" applyAlignment="1">
      <alignment/>
    </xf>
    <xf numFmtId="0" fontId="34" fillId="0" borderId="0" xfId="0" applyFont="1" applyFill="1" applyAlignment="1">
      <alignment horizontal="right"/>
    </xf>
    <xf numFmtId="40" fontId="4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4" fontId="34" fillId="0" borderId="0" xfId="0" applyNumberFormat="1" applyFont="1" applyBorder="1" applyAlignment="1">
      <alignment horizontal="right"/>
    </xf>
    <xf numFmtId="4" fontId="33" fillId="0" borderId="14" xfId="0" applyNumberFormat="1" applyFont="1" applyBorder="1" applyAlignment="1">
      <alignment horizontal="right"/>
    </xf>
    <xf numFmtId="187" fontId="0" fillId="0" borderId="0" xfId="0" applyNumberFormat="1" applyFont="1" applyAlignment="1">
      <alignment/>
    </xf>
    <xf numFmtId="49" fontId="10" fillId="0" borderId="0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right"/>
    </xf>
    <xf numFmtId="4" fontId="4" fillId="0" borderId="22" xfId="0" applyNumberFormat="1" applyFont="1" applyFill="1" applyBorder="1" applyAlignment="1">
      <alignment horizontal="right"/>
    </xf>
    <xf numFmtId="4" fontId="5" fillId="0" borderId="22" xfId="0" applyNumberFormat="1" applyFont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31" fontId="4" fillId="0" borderId="0" xfId="0" applyNumberFormat="1" applyFont="1" applyFill="1" applyAlignment="1">
      <alignment horizontal="left"/>
    </xf>
    <xf numFmtId="31" fontId="4" fillId="0" borderId="0" xfId="0" applyNumberFormat="1" applyFont="1" applyFill="1" applyBorder="1" applyAlignment="1">
      <alignment horizontal="left"/>
    </xf>
    <xf numFmtId="31" fontId="5" fillId="0" borderId="0" xfId="0" applyNumberFormat="1" applyFont="1" applyFill="1" applyBorder="1" applyAlignment="1">
      <alignment horizontal="left"/>
    </xf>
    <xf numFmtId="31" fontId="5" fillId="0" borderId="0" xfId="0" applyNumberFormat="1" applyFont="1" applyBorder="1" applyAlignment="1">
      <alignment horizontal="left"/>
    </xf>
    <xf numFmtId="49" fontId="26" fillId="0" borderId="0" xfId="0" applyNumberFormat="1" applyFont="1" applyFill="1" applyAlignment="1">
      <alignment horizontal="center"/>
    </xf>
    <xf numFmtId="49" fontId="110" fillId="0" borderId="0" xfId="0" applyNumberFormat="1" applyFont="1" applyFill="1" applyAlignment="1">
      <alignment horizontal="left"/>
    </xf>
    <xf numFmtId="31" fontId="109" fillId="0" borderId="0" xfId="0" applyNumberFormat="1" applyFont="1" applyAlignment="1">
      <alignment horizontal="right"/>
    </xf>
    <xf numFmtId="31" fontId="4" fillId="0" borderId="0" xfId="0" applyNumberFormat="1" applyFont="1" applyAlignment="1">
      <alignment horizontal="left"/>
    </xf>
    <xf numFmtId="31" fontId="4" fillId="0" borderId="0" xfId="0" applyNumberFormat="1" applyFont="1" applyBorder="1" applyAlignment="1">
      <alignment horizontal="left"/>
    </xf>
    <xf numFmtId="31" fontId="10" fillId="0" borderId="13" xfId="0" applyNumberFormat="1" applyFont="1" applyBorder="1" applyAlignment="1">
      <alignment horizontal="center"/>
    </xf>
    <xf numFmtId="31" fontId="13" fillId="0" borderId="0" xfId="0" applyNumberFormat="1" applyFont="1" applyFill="1" applyBorder="1" applyAlignment="1">
      <alignment horizontal="center"/>
    </xf>
    <xf numFmtId="31" fontId="13" fillId="0" borderId="0" xfId="0" applyNumberFormat="1" applyFont="1" applyAlignment="1">
      <alignment horizontal="right"/>
    </xf>
    <xf numFmtId="31" fontId="4" fillId="0" borderId="0" xfId="0" applyNumberFormat="1" applyFont="1" applyAlignment="1">
      <alignment horizontal="center"/>
    </xf>
    <xf numFmtId="31" fontId="16" fillId="0" borderId="13" xfId="0" applyNumberFormat="1" applyFont="1" applyBorder="1" applyAlignment="1">
      <alignment horizontal="center"/>
    </xf>
    <xf numFmtId="31" fontId="5" fillId="0" borderId="0" xfId="0" applyNumberFormat="1" applyFont="1" applyAlignment="1">
      <alignment horizontal="center"/>
    </xf>
    <xf numFmtId="31" fontId="13" fillId="0" borderId="0" xfId="0" applyNumberFormat="1" applyFont="1" applyAlignment="1">
      <alignment horizontal="center"/>
    </xf>
    <xf numFmtId="31" fontId="10" fillId="0" borderId="13" xfId="0" applyNumberFormat="1" applyFont="1" applyFill="1" applyBorder="1" applyAlignment="1">
      <alignment horizontal="center"/>
    </xf>
    <xf numFmtId="31" fontId="4" fillId="0" borderId="0" xfId="0" applyNumberFormat="1" applyFont="1" applyFill="1" applyAlignment="1">
      <alignment horizontal="center"/>
    </xf>
    <xf numFmtId="31" fontId="13" fillId="0" borderId="0" xfId="0" applyNumberFormat="1" applyFont="1" applyFill="1" applyAlignment="1">
      <alignment horizontal="center"/>
    </xf>
    <xf numFmtId="31" fontId="16" fillId="0" borderId="13" xfId="0" applyNumberFormat="1" applyFont="1" applyFill="1" applyBorder="1" applyAlignment="1">
      <alignment horizontal="center"/>
    </xf>
    <xf numFmtId="31" fontId="17" fillId="0" borderId="0" xfId="0" applyNumberFormat="1" applyFont="1" applyAlignment="1">
      <alignment horizontal="center"/>
    </xf>
    <xf numFmtId="31" fontId="0" fillId="0" borderId="0" xfId="0" applyNumberFormat="1" applyAlignment="1">
      <alignment horizontal="center"/>
    </xf>
    <xf numFmtId="31" fontId="109" fillId="0" borderId="0" xfId="0" applyNumberFormat="1" applyFont="1" applyFill="1" applyBorder="1" applyAlignment="1">
      <alignment horizontal="left"/>
    </xf>
    <xf numFmtId="4" fontId="109" fillId="0" borderId="0" xfId="0" applyNumberFormat="1" applyFont="1" applyFill="1" applyAlignment="1">
      <alignment horizontal="right"/>
    </xf>
    <xf numFmtId="49" fontId="109" fillId="0" borderId="0" xfId="0" applyNumberFormat="1" applyFont="1" applyBorder="1" applyAlignment="1">
      <alignment horizontal="left"/>
    </xf>
    <xf numFmtId="31" fontId="109" fillId="0" borderId="0" xfId="0" applyNumberFormat="1" applyFont="1" applyBorder="1" applyAlignment="1">
      <alignment horizontal="left"/>
    </xf>
    <xf numFmtId="4" fontId="109" fillId="0" borderId="0" xfId="0" applyNumberFormat="1" applyFont="1" applyAlignment="1">
      <alignment horizontal="right"/>
    </xf>
    <xf numFmtId="4" fontId="109" fillId="0" borderId="0" xfId="0" applyNumberFormat="1" applyFont="1" applyBorder="1" applyAlignment="1">
      <alignment horizontal="right"/>
    </xf>
    <xf numFmtId="49" fontId="13" fillId="0" borderId="31" xfId="0" applyNumberFormat="1" applyFont="1" applyFill="1" applyBorder="1" applyAlignment="1">
      <alignment horizontal="left"/>
    </xf>
    <xf numFmtId="49" fontId="26" fillId="0" borderId="31" xfId="0" applyNumberFormat="1" applyFont="1" applyFill="1" applyBorder="1" applyAlignment="1">
      <alignment horizontal="left"/>
    </xf>
    <xf numFmtId="31" fontId="4" fillId="0" borderId="31" xfId="0" applyNumberFormat="1" applyFont="1" applyFill="1" applyBorder="1" applyAlignment="1">
      <alignment horizontal="left"/>
    </xf>
    <xf numFmtId="49" fontId="112" fillId="0" borderId="31" xfId="0" applyNumberFormat="1" applyFont="1" applyBorder="1" applyAlignment="1">
      <alignment horizontal="left"/>
    </xf>
    <xf numFmtId="49" fontId="12" fillId="0" borderId="31" xfId="0" applyNumberFormat="1" applyFont="1" applyFill="1" applyBorder="1" applyAlignment="1">
      <alignment horizontal="left"/>
    </xf>
    <xf numFmtId="4" fontId="4" fillId="0" borderId="31" xfId="0" applyNumberFormat="1" applyFont="1" applyFill="1" applyBorder="1" applyAlignment="1">
      <alignment horizontal="right"/>
    </xf>
    <xf numFmtId="4" fontId="5" fillId="0" borderId="31" xfId="0" applyNumberFormat="1" applyFont="1" applyFill="1" applyBorder="1" applyAlignment="1">
      <alignment horizontal="right"/>
    </xf>
    <xf numFmtId="49" fontId="12" fillId="0" borderId="31" xfId="0" applyNumberFormat="1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 horizontal="left"/>
    </xf>
    <xf numFmtId="49" fontId="4" fillId="0" borderId="31" xfId="0" applyNumberFormat="1" applyFont="1" applyFill="1" applyBorder="1" applyAlignment="1">
      <alignment horizontal="left"/>
    </xf>
    <xf numFmtId="49" fontId="7" fillId="0" borderId="31" xfId="0" applyNumberFormat="1" applyFont="1" applyFill="1" applyBorder="1" applyAlignment="1">
      <alignment horizontal="left"/>
    </xf>
    <xf numFmtId="49" fontId="100" fillId="0" borderId="31" xfId="0" applyNumberFormat="1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 horizontal="center"/>
    </xf>
    <xf numFmtId="188" fontId="5" fillId="0" borderId="31" xfId="0" applyNumberFormat="1" applyFont="1" applyFill="1" applyBorder="1" applyAlignment="1">
      <alignment/>
    </xf>
    <xf numFmtId="49" fontId="100" fillId="0" borderId="31" xfId="0" applyNumberFormat="1" applyFont="1" applyFill="1" applyBorder="1" applyAlignment="1">
      <alignment horizontal="center"/>
    </xf>
    <xf numFmtId="49" fontId="112" fillId="0" borderId="31" xfId="0" applyNumberFormat="1" applyFont="1" applyFill="1" applyBorder="1" applyAlignment="1">
      <alignment horizontal="left"/>
    </xf>
    <xf numFmtId="31" fontId="5" fillId="0" borderId="31" xfId="0" applyNumberFormat="1" applyFont="1" applyFill="1" applyBorder="1" applyAlignment="1">
      <alignment horizontal="left"/>
    </xf>
    <xf numFmtId="49" fontId="109" fillId="0" borderId="31" xfId="0" applyNumberFormat="1" applyFont="1" applyFill="1" applyBorder="1" applyAlignment="1">
      <alignment horizontal="left"/>
    </xf>
    <xf numFmtId="49" fontId="116" fillId="0" borderId="31" xfId="0" applyNumberFormat="1" applyFont="1" applyFill="1" applyBorder="1" applyAlignment="1">
      <alignment horizontal="left"/>
    </xf>
    <xf numFmtId="4" fontId="116" fillId="0" borderId="31" xfId="0" applyNumberFormat="1" applyFont="1" applyFill="1" applyBorder="1" applyAlignment="1">
      <alignment horizontal="right"/>
    </xf>
    <xf numFmtId="31" fontId="5" fillId="0" borderId="0" xfId="0" applyNumberFormat="1" applyFont="1" applyAlignment="1">
      <alignment horizontal="left"/>
    </xf>
    <xf numFmtId="31" fontId="116" fillId="0" borderId="31" xfId="0" applyNumberFormat="1" applyFont="1" applyFill="1" applyBorder="1" applyAlignment="1">
      <alignment horizontal="left"/>
    </xf>
    <xf numFmtId="31" fontId="5" fillId="0" borderId="0" xfId="0" applyNumberFormat="1" applyFont="1" applyAlignment="1">
      <alignment/>
    </xf>
    <xf numFmtId="58" fontId="10" fillId="0" borderId="0" xfId="0" applyNumberFormat="1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 horizontal="right"/>
    </xf>
    <xf numFmtId="49" fontId="16" fillId="0" borderId="0" xfId="0" applyNumberFormat="1" applyFont="1" applyFill="1" applyBorder="1" applyAlignment="1">
      <alignment horizontal="center"/>
    </xf>
    <xf numFmtId="188" fontId="4" fillId="0" borderId="31" xfId="0" applyNumberFormat="1" applyFont="1" applyFill="1" applyBorder="1" applyAlignment="1">
      <alignment/>
    </xf>
    <xf numFmtId="49" fontId="5" fillId="0" borderId="31" xfId="0" applyNumberFormat="1" applyFont="1" applyBorder="1" applyAlignment="1">
      <alignment horizontal="left"/>
    </xf>
    <xf numFmtId="49" fontId="12" fillId="0" borderId="31" xfId="0" applyNumberFormat="1" applyFont="1" applyBorder="1" applyAlignment="1">
      <alignment horizontal="left"/>
    </xf>
    <xf numFmtId="4" fontId="4" fillId="0" borderId="31" xfId="0" applyNumberFormat="1" applyFont="1" applyBorder="1" applyAlignment="1">
      <alignment horizontal="right"/>
    </xf>
    <xf numFmtId="0" fontId="23" fillId="0" borderId="31" xfId="0" applyFon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31" fontId="4" fillId="0" borderId="31" xfId="0" applyNumberFormat="1" applyFont="1" applyBorder="1" applyAlignment="1">
      <alignment horizontal="left"/>
    </xf>
    <xf numFmtId="49" fontId="13" fillId="0" borderId="31" xfId="0" applyNumberFormat="1" applyFont="1" applyBorder="1" applyAlignment="1">
      <alignment horizontal="left"/>
    </xf>
    <xf numFmtId="49" fontId="26" fillId="0" borderId="31" xfId="0" applyNumberFormat="1" applyFont="1" applyBorder="1" applyAlignment="1">
      <alignment horizontal="left"/>
    </xf>
    <xf numFmtId="49" fontId="4" fillId="0" borderId="31" xfId="0" applyNumberFormat="1" applyFont="1" applyBorder="1" applyAlignment="1">
      <alignment horizontal="left"/>
    </xf>
    <xf numFmtId="4" fontId="5" fillId="0" borderId="31" xfId="0" applyNumberFormat="1" applyFont="1" applyBorder="1" applyAlignment="1">
      <alignment horizontal="right"/>
    </xf>
    <xf numFmtId="0" fontId="117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51" fillId="0" borderId="0" xfId="0" applyFont="1" applyBorder="1" applyAlignment="1">
      <alignment horizontal="center" vertical="center"/>
    </xf>
    <xf numFmtId="31" fontId="56" fillId="0" borderId="0" xfId="0" applyNumberFormat="1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xplanatory Text" xfId="59"/>
    <cellStyle name="Check Cell" xfId="60"/>
    <cellStyle name="Good" xfId="61"/>
    <cellStyle name="Heading 2" xfId="62"/>
    <cellStyle name="Heading 3" xfId="63"/>
    <cellStyle name="Heading 4" xfId="64"/>
    <cellStyle name="Input" xfId="65"/>
    <cellStyle name="Linked Cell" xfId="66"/>
    <cellStyle name="Neutral" xfId="67"/>
    <cellStyle name="Note" xfId="68"/>
    <cellStyle name="Output" xfId="69"/>
    <cellStyle name="Total" xfId="70"/>
    <cellStyle name="Warning Text" xfId="71"/>
    <cellStyle name="一般 2" xfId="72"/>
    <cellStyle name="Comma" xfId="73"/>
    <cellStyle name="Comma [0]" xfId="74"/>
    <cellStyle name="Followed Hyperlink" xfId="75"/>
    <cellStyle name="中等" xfId="76"/>
    <cellStyle name="合計" xfId="77"/>
    <cellStyle name="好" xfId="78"/>
    <cellStyle name="Percent" xfId="79"/>
    <cellStyle name="計算方式" xfId="80"/>
    <cellStyle name="Currency" xfId="81"/>
    <cellStyle name="Currency [0]" xfId="82"/>
    <cellStyle name="連結的儲存格" xfId="83"/>
    <cellStyle name="備註" xfId="84"/>
    <cellStyle name="Hyperlink" xfId="85"/>
    <cellStyle name="說明文字" xfId="86"/>
    <cellStyle name="輔色1" xfId="87"/>
    <cellStyle name="輔色2" xfId="88"/>
    <cellStyle name="輔色3" xfId="89"/>
    <cellStyle name="輔色4" xfId="90"/>
    <cellStyle name="輔色5" xfId="91"/>
    <cellStyle name="輔色6" xfId="92"/>
    <cellStyle name="標題" xfId="93"/>
    <cellStyle name="標題 1" xfId="94"/>
    <cellStyle name="標題 1 1" xfId="95"/>
    <cellStyle name="標題 2" xfId="96"/>
    <cellStyle name="標題 3" xfId="97"/>
    <cellStyle name="標題 4" xfId="98"/>
    <cellStyle name="標題 5" xfId="99"/>
    <cellStyle name="輸入" xfId="100"/>
    <cellStyle name="輸出" xfId="101"/>
    <cellStyle name="檢查儲存格" xfId="102"/>
    <cellStyle name="壞" xfId="103"/>
    <cellStyle name="警告文字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TA\PTA\2015financial%20report\GL_2015_updated_TM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資產負債表"/>
      <sheetName val="損益表"/>
      <sheetName val="活動收支"/>
      <sheetName val="銀行往來調節表"/>
      <sheetName val="G-L2015"/>
      <sheetName val="G-J2015"/>
      <sheetName val="C of Acs2015"/>
      <sheetName val="銀行往來戶口"/>
      <sheetName val="親子活動考察遊"/>
      <sheetName val="中一暑期銜接課程"/>
      <sheetName val="中一家長交流日(15-16)"/>
      <sheetName val="會員大會及交職典禮"/>
      <sheetName val="會費"/>
      <sheetName val="雜項"/>
      <sheetName val="政府津貼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showGridLines="0" zoomScale="120" zoomScaleNormal="120" zoomScalePageLayoutView="0" workbookViewId="0" topLeftCell="A1">
      <selection activeCell="A5" sqref="A5"/>
    </sheetView>
  </sheetViews>
  <sheetFormatPr defaultColWidth="9.00390625" defaultRowHeight="16.5"/>
  <cols>
    <col min="1" max="1" width="66.125" style="0" customWidth="1"/>
  </cols>
  <sheetData>
    <row r="1" ht="29.25" customHeight="1">
      <c r="A1" s="276" t="s">
        <v>0</v>
      </c>
    </row>
    <row r="2" ht="29.25" customHeight="1">
      <c r="A2" s="276" t="s">
        <v>1</v>
      </c>
    </row>
    <row r="3" ht="29.25" customHeight="1">
      <c r="A3" s="276"/>
    </row>
    <row r="4" ht="29.25" customHeight="1">
      <c r="A4" s="277" t="s">
        <v>146</v>
      </c>
    </row>
    <row r="5" ht="30" customHeight="1">
      <c r="A5" s="278" t="s">
        <v>2</v>
      </c>
    </row>
    <row r="28" ht="30.75" customHeight="1">
      <c r="A28" s="279"/>
    </row>
    <row r="29" s="1" customFormat="1" ht="14.25">
      <c r="A29" s="280"/>
    </row>
    <row r="30" s="1" customFormat="1" ht="14.25">
      <c r="A30" s="280"/>
    </row>
  </sheetData>
  <sheetProtection selectLockedCells="1" selectUnlockedCells="1"/>
  <printOptions horizontalCentered="1"/>
  <pageMargins left="0.71" right="0.71" top="2.05" bottom="0.75" header="0.51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zoomScale="120" zoomScaleNormal="120" zoomScalePageLayoutView="0" workbookViewId="0" topLeftCell="A1">
      <selection activeCell="E3" sqref="E3"/>
    </sheetView>
  </sheetViews>
  <sheetFormatPr defaultColWidth="9.00390625" defaultRowHeight="16.5"/>
  <cols>
    <col min="1" max="1" width="7.625" style="17" customWidth="1"/>
    <col min="2" max="2" width="8.875" style="17" customWidth="1"/>
    <col min="3" max="3" width="16.125" style="17" customWidth="1"/>
    <col min="4" max="4" width="13.875" style="298" customWidth="1"/>
    <col min="5" max="5" width="11.625" style="17" customWidth="1"/>
    <col min="6" max="6" width="25.50390625" style="17" customWidth="1"/>
    <col min="7" max="7" width="9.50390625" style="17" customWidth="1"/>
    <col min="8" max="8" width="9.625" style="17" customWidth="1"/>
    <col min="9" max="9" width="9.75390625" style="17" customWidth="1"/>
    <col min="10" max="16384" width="9.00390625" style="17" customWidth="1"/>
  </cols>
  <sheetData>
    <row r="1" spans="1:9" ht="12.75">
      <c r="A1" s="3" t="s">
        <v>43</v>
      </c>
      <c r="B1" s="3" t="s">
        <v>35</v>
      </c>
      <c r="C1" s="3" t="s">
        <v>36</v>
      </c>
      <c r="D1" s="4" t="s">
        <v>37</v>
      </c>
      <c r="E1" s="3" t="s">
        <v>38</v>
      </c>
      <c r="F1" s="3" t="s">
        <v>39</v>
      </c>
      <c r="G1" s="5" t="s">
        <v>40</v>
      </c>
      <c r="H1" s="5" t="s">
        <v>41</v>
      </c>
      <c r="I1" s="5" t="s">
        <v>42</v>
      </c>
    </row>
    <row r="2" spans="1:9" ht="12.75">
      <c r="A2" s="6"/>
      <c r="B2" s="6"/>
      <c r="C2" s="6"/>
      <c r="D2" s="349">
        <v>43405</v>
      </c>
      <c r="E2" s="6"/>
      <c r="F2" s="6" t="s">
        <v>46</v>
      </c>
      <c r="G2" s="6"/>
      <c r="H2" s="6"/>
      <c r="I2" s="14">
        <v>0</v>
      </c>
    </row>
    <row r="3" spans="1:10" ht="12.75">
      <c r="A3" s="8" t="s">
        <v>89</v>
      </c>
      <c r="B3" s="8" t="s">
        <v>56</v>
      </c>
      <c r="C3" s="318" t="s">
        <v>100</v>
      </c>
      <c r="D3" s="343">
        <v>43525</v>
      </c>
      <c r="E3" s="286" t="s">
        <v>187</v>
      </c>
      <c r="F3" s="27" t="s">
        <v>99</v>
      </c>
      <c r="G3" s="69"/>
      <c r="H3" s="25">
        <v>15474</v>
      </c>
      <c r="I3" s="18"/>
      <c r="J3" s="19"/>
    </row>
    <row r="4" spans="1:10" ht="13.5" thickBot="1">
      <c r="A4" s="8" t="s">
        <v>89</v>
      </c>
      <c r="B4" s="8" t="s">
        <v>56</v>
      </c>
      <c r="C4" s="318" t="s">
        <v>100</v>
      </c>
      <c r="D4" s="343"/>
      <c r="E4" s="286"/>
      <c r="F4" s="27"/>
      <c r="G4" s="11"/>
      <c r="H4" s="297"/>
      <c r="I4" s="18"/>
      <c r="J4" s="19"/>
    </row>
    <row r="5" spans="1:9" ht="12.75">
      <c r="A5" s="12"/>
      <c r="B5" s="10"/>
      <c r="C5" s="7"/>
      <c r="D5" s="349">
        <v>43769</v>
      </c>
      <c r="E5" s="10"/>
      <c r="F5" s="13" t="s">
        <v>75</v>
      </c>
      <c r="G5" s="14">
        <f>SUM(G4:G4)</f>
        <v>0</v>
      </c>
      <c r="H5" s="14">
        <f>SUM(H3:H4)</f>
        <v>15474</v>
      </c>
      <c r="I5" s="20">
        <f>SUM(H5-G5)</f>
        <v>15474</v>
      </c>
    </row>
    <row r="6" spans="2:7" ht="12.75">
      <c r="B6" s="10"/>
      <c r="C6" s="7"/>
      <c r="D6" s="10"/>
      <c r="E6" s="7"/>
      <c r="F6" s="14"/>
      <c r="G6" s="14"/>
    </row>
  </sheetData>
  <sheetProtection selectLockedCells="1" selectUnlockedCells="1"/>
  <printOptions horizontalCentered="1"/>
  <pageMargins left="0.5118110236220472" right="0" top="1.3779527559055118" bottom="0.984251968503937" header="0.5118110236220472" footer="0.5118110236220472"/>
  <pageSetup horizontalDpi="600" verticalDpi="600" orientation="landscape" paperSize="9" r:id="rId1"/>
  <headerFooter scaleWithDoc="0" alignWithMargins="0">
    <oddHeader>&amp;C&amp;"Times New Roman,粗體"YCHLPYSS PTA
&amp;"標楷體,粗體"雜&amp;"Times New Roman,粗體" &amp;"標楷體,粗體"項
&amp;"Times New Roman,粗體"&amp;11For the preiod from 1 Nov 2017 to 31 Oct  2018</oddHeader>
    <oddFooter>&amp;R&amp;"Times New Roman,標準"&amp;10Page:&amp;P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J20"/>
  <sheetViews>
    <sheetView showGridLines="0" zoomScale="120" zoomScaleNormal="120" zoomScalePageLayoutView="0" workbookViewId="0" topLeftCell="A1">
      <selection activeCell="H10" sqref="H10"/>
    </sheetView>
  </sheetViews>
  <sheetFormatPr defaultColWidth="9.00390625" defaultRowHeight="16.5"/>
  <cols>
    <col min="1" max="1" width="14.375" style="1" customWidth="1"/>
    <col min="2" max="2" width="9.125" style="1" customWidth="1"/>
    <col min="3" max="3" width="15.25390625" style="1" customWidth="1"/>
    <col min="4" max="4" width="13.625" style="2" customWidth="1"/>
    <col min="5" max="5" width="9.25390625" style="1" customWidth="1"/>
    <col min="6" max="6" width="29.375" style="1" customWidth="1"/>
    <col min="7" max="8" width="10.625" style="1" customWidth="1"/>
    <col min="9" max="9" width="11.625" style="1" customWidth="1"/>
    <col min="10" max="16384" width="9.00390625" style="1" customWidth="1"/>
  </cols>
  <sheetData>
    <row r="1" spans="1:10" s="35" customFormat="1" ht="14.25">
      <c r="A1" s="3" t="s">
        <v>43</v>
      </c>
      <c r="B1" s="3" t="s">
        <v>35</v>
      </c>
      <c r="C1" s="3" t="s">
        <v>36</v>
      </c>
      <c r="D1" s="63" t="s">
        <v>37</v>
      </c>
      <c r="E1" s="64" t="s">
        <v>38</v>
      </c>
      <c r="F1" s="64" t="s">
        <v>39</v>
      </c>
      <c r="G1" s="65" t="s">
        <v>40</v>
      </c>
      <c r="H1" s="65" t="s">
        <v>41</v>
      </c>
      <c r="I1" s="65" t="s">
        <v>42</v>
      </c>
      <c r="J1" s="45"/>
    </row>
    <row r="2" spans="1:10" s="35" customFormat="1" ht="14.25">
      <c r="A2" s="40"/>
      <c r="B2" s="40"/>
      <c r="C2" s="40"/>
      <c r="D2" s="390">
        <v>43405</v>
      </c>
      <c r="E2" s="8"/>
      <c r="F2" s="8" t="s">
        <v>46</v>
      </c>
      <c r="G2" s="66"/>
      <c r="H2" s="66"/>
      <c r="I2" s="66">
        <v>0</v>
      </c>
      <c r="J2" s="45"/>
    </row>
    <row r="3" spans="1:36" s="62" customFormat="1" ht="14.25">
      <c r="A3" s="67" t="s">
        <v>111</v>
      </c>
      <c r="B3" s="286" t="s">
        <v>85</v>
      </c>
      <c r="C3" s="23" t="s">
        <v>26</v>
      </c>
      <c r="D3" s="344">
        <v>43662</v>
      </c>
      <c r="E3" s="327" t="s">
        <v>207</v>
      </c>
      <c r="F3" s="28" t="s">
        <v>83</v>
      </c>
      <c r="G3" s="29"/>
      <c r="H3" s="29">
        <v>1620</v>
      </c>
      <c r="I3" s="74"/>
      <c r="J3" s="75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</row>
    <row r="4" spans="1:36" s="62" customFormat="1" ht="14.25">
      <c r="A4" s="67"/>
      <c r="B4" s="8" t="s">
        <v>86</v>
      </c>
      <c r="C4" s="23" t="s">
        <v>26</v>
      </c>
      <c r="D4" s="344">
        <v>43662</v>
      </c>
      <c r="E4" s="327" t="s">
        <v>209</v>
      </c>
      <c r="F4" s="28" t="s">
        <v>84</v>
      </c>
      <c r="G4" s="29"/>
      <c r="H4" s="29">
        <v>17460</v>
      </c>
      <c r="I4" s="74"/>
      <c r="J4" s="75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</row>
    <row r="5" spans="1:36" s="62" customFormat="1" ht="14.25">
      <c r="A5" s="67"/>
      <c r="B5" s="8" t="s">
        <v>87</v>
      </c>
      <c r="C5" s="23" t="s">
        <v>26</v>
      </c>
      <c r="D5" s="350">
        <v>43678</v>
      </c>
      <c r="E5" s="286" t="s">
        <v>110</v>
      </c>
      <c r="F5" s="28" t="s">
        <v>88</v>
      </c>
      <c r="G5" s="29"/>
      <c r="H5" s="29">
        <v>720</v>
      </c>
      <c r="I5" s="74"/>
      <c r="J5" s="75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</row>
    <row r="6" spans="1:36" s="62" customFormat="1" ht="14.25">
      <c r="A6" s="67"/>
      <c r="B6" s="8" t="s">
        <v>85</v>
      </c>
      <c r="C6" s="23" t="s">
        <v>26</v>
      </c>
      <c r="D6" s="344">
        <v>43689</v>
      </c>
      <c r="E6" s="327" t="s">
        <v>213</v>
      </c>
      <c r="F6" s="28" t="s">
        <v>84</v>
      </c>
      <c r="G6" s="29"/>
      <c r="H6" s="29">
        <v>540</v>
      </c>
      <c r="I6" s="74"/>
      <c r="J6" s="75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</row>
    <row r="7" spans="1:36" s="62" customFormat="1" ht="14.25">
      <c r="A7" s="67"/>
      <c r="B7" s="8" t="s">
        <v>78</v>
      </c>
      <c r="C7" s="31" t="s">
        <v>92</v>
      </c>
      <c r="D7" s="344">
        <v>43724</v>
      </c>
      <c r="E7" s="327" t="s">
        <v>212</v>
      </c>
      <c r="F7" s="28" t="s">
        <v>161</v>
      </c>
      <c r="G7" s="29">
        <v>1334.8</v>
      </c>
      <c r="H7" s="29"/>
      <c r="I7" s="74"/>
      <c r="J7" s="75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</row>
    <row r="8" spans="1:36" s="62" customFormat="1" ht="14.25">
      <c r="A8" s="67"/>
      <c r="B8" s="8" t="s">
        <v>49</v>
      </c>
      <c r="C8" s="31" t="s">
        <v>30</v>
      </c>
      <c r="D8" s="344">
        <v>43749</v>
      </c>
      <c r="E8" s="327" t="s">
        <v>212</v>
      </c>
      <c r="F8" s="28" t="s">
        <v>216</v>
      </c>
      <c r="G8" s="29">
        <v>20872.5</v>
      </c>
      <c r="H8" s="29"/>
      <c r="I8" s="74"/>
      <c r="J8" s="75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</row>
    <row r="9" spans="1:36" s="62" customFormat="1" ht="15" thickBot="1">
      <c r="A9" s="67"/>
      <c r="B9" s="8"/>
      <c r="C9" s="31"/>
      <c r="D9" s="345"/>
      <c r="E9" s="286"/>
      <c r="F9" s="28"/>
      <c r="G9" s="32"/>
      <c r="H9" s="32"/>
      <c r="I9" s="74"/>
      <c r="J9" s="75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</row>
    <row r="10" spans="1:36" ht="14.25">
      <c r="A10" s="50"/>
      <c r="B10" s="70"/>
      <c r="C10" s="70"/>
      <c r="D10" s="342">
        <v>43769</v>
      </c>
      <c r="E10" s="70"/>
      <c r="F10" s="70" t="s">
        <v>75</v>
      </c>
      <c r="G10" s="51">
        <f>SUM(G3:G9)</f>
        <v>22207.3</v>
      </c>
      <c r="H10" s="51">
        <f>SUM(H3:H9)</f>
        <v>20340</v>
      </c>
      <c r="I10" s="317">
        <f>SUM(I2+H10-G10)</f>
        <v>-1867.2999999999993</v>
      </c>
      <c r="J10" s="50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</row>
    <row r="11" spans="1:36" ht="14.25">
      <c r="A11" s="50"/>
      <c r="B11" s="70"/>
      <c r="C11" s="70"/>
      <c r="D11" s="71"/>
      <c r="E11" s="70"/>
      <c r="F11" s="70"/>
      <c r="G11" s="70"/>
      <c r="H11" s="70"/>
      <c r="I11" s="70"/>
      <c r="J11" s="50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</row>
    <row r="12" spans="1:36" ht="14.25">
      <c r="A12" s="72"/>
      <c r="B12" s="48"/>
      <c r="C12" s="48"/>
      <c r="D12" s="73"/>
      <c r="E12" s="48"/>
      <c r="F12" s="48"/>
      <c r="G12" s="48"/>
      <c r="H12" s="48"/>
      <c r="I12" s="48"/>
      <c r="J12" s="72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</row>
    <row r="13" spans="1:36" ht="14.25">
      <c r="A13" s="56"/>
      <c r="B13" s="28"/>
      <c r="C13" s="55"/>
      <c r="D13" s="56"/>
      <c r="E13" s="28"/>
      <c r="F13" s="24"/>
      <c r="G13" s="29"/>
      <c r="H13" s="61"/>
      <c r="I13" s="72"/>
      <c r="J13" s="72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</row>
    <row r="14" spans="1:36" ht="14.25">
      <c r="A14" s="56"/>
      <c r="B14" s="28"/>
      <c r="C14" s="55"/>
      <c r="D14" s="56"/>
      <c r="E14" s="28"/>
      <c r="F14" s="24"/>
      <c r="G14" s="29"/>
      <c r="H14" s="61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</row>
    <row r="15" spans="1:8" ht="14.25">
      <c r="A15" s="56"/>
      <c r="B15" s="28"/>
      <c r="C15" s="55"/>
      <c r="D15" s="56"/>
      <c r="E15" s="28"/>
      <c r="F15" s="24"/>
      <c r="G15" s="29"/>
      <c r="H15" s="61"/>
    </row>
    <row r="16" spans="1:8" ht="14.25">
      <c r="A16" s="27"/>
      <c r="B16" s="23"/>
      <c r="C16" s="55"/>
      <c r="D16" s="56"/>
      <c r="E16" s="28"/>
      <c r="F16" s="49"/>
      <c r="G16" s="57"/>
      <c r="H16" s="61"/>
    </row>
    <row r="17" spans="1:8" ht="14.25">
      <c r="A17" s="27"/>
      <c r="B17" s="23"/>
      <c r="C17" s="55"/>
      <c r="D17" s="56"/>
      <c r="E17" s="28"/>
      <c r="F17" s="49"/>
      <c r="G17" s="49"/>
      <c r="H17" s="61"/>
    </row>
    <row r="18" spans="1:8" ht="14.25">
      <c r="A18" s="27"/>
      <c r="B18" s="23"/>
      <c r="C18" s="9"/>
      <c r="D18" s="27"/>
      <c r="E18" s="28"/>
      <c r="F18" s="24"/>
      <c r="G18" s="49"/>
      <c r="H18" s="61"/>
    </row>
    <row r="19" spans="1:8" ht="14.25">
      <c r="A19" s="27"/>
      <c r="B19" s="23"/>
      <c r="C19" s="9"/>
      <c r="D19" s="27"/>
      <c r="E19" s="28"/>
      <c r="F19" s="24"/>
      <c r="G19" s="24"/>
      <c r="H19" s="61"/>
    </row>
    <row r="20" spans="1:8" ht="14.25">
      <c r="A20" s="27"/>
      <c r="B20" s="23"/>
      <c r="C20" s="9"/>
      <c r="D20" s="27"/>
      <c r="E20" s="28"/>
      <c r="F20" s="49"/>
      <c r="G20" s="49"/>
      <c r="H20" s="61"/>
    </row>
  </sheetData>
  <sheetProtection selectLockedCells="1" selectUnlockedCells="1"/>
  <printOptions horizontalCentered="1"/>
  <pageMargins left="0.7480314960629921" right="0.5905511811023623" top="1.3779527559055118" bottom="0.984251968503937" header="0.5905511811023623" footer="0.5118110236220472"/>
  <pageSetup horizontalDpi="300" verticalDpi="300" orientation="landscape" paperSize="9" r:id="rId1"/>
  <headerFooter scaleWithDoc="0" alignWithMargins="0">
    <oddHeader>&amp;C&amp;"Times New Roman,粗體"YCHLPYSS PTA
&amp;"標楷體,粗體"中一暑期銜接課程
&amp;"Times New Roman,粗體"For the preiod from 1 Nov 2017 to 31 Oct 2018</oddHeader>
    <oddFooter>&amp;R&amp;"Times New Roman,標準"&amp;9Page:&amp;P</oddFooter>
  </headerFooter>
  <ignoredErrors>
    <ignoredError sqref="B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="120" zoomScaleNormal="120" zoomScalePageLayoutView="0" workbookViewId="0" topLeftCell="A1">
      <selection activeCell="B4" sqref="B4"/>
    </sheetView>
  </sheetViews>
  <sheetFormatPr defaultColWidth="9.00390625" defaultRowHeight="16.5"/>
  <cols>
    <col min="1" max="1" width="17.50390625" style="0" customWidth="1"/>
    <col min="3" max="3" width="16.625" style="0" customWidth="1"/>
    <col min="4" max="4" width="12.50390625" style="0" customWidth="1"/>
    <col min="5" max="5" width="10.75390625" style="0" customWidth="1"/>
    <col min="6" max="6" width="33.125" style="0" customWidth="1"/>
    <col min="7" max="7" width="9.125" style="0" customWidth="1"/>
    <col min="8" max="8" width="12.00390625" style="0" customWidth="1"/>
  </cols>
  <sheetData>
    <row r="1" spans="1:10" ht="16.5">
      <c r="A1" s="3" t="s">
        <v>43</v>
      </c>
      <c r="B1" s="37" t="s">
        <v>35</v>
      </c>
      <c r="C1" s="37" t="s">
        <v>36</v>
      </c>
      <c r="D1" s="38" t="s">
        <v>37</v>
      </c>
      <c r="E1" s="37" t="s">
        <v>38</v>
      </c>
      <c r="F1" s="37" t="s">
        <v>39</v>
      </c>
      <c r="G1" s="39" t="s">
        <v>40</v>
      </c>
      <c r="H1" s="39" t="s">
        <v>41</v>
      </c>
      <c r="I1" s="44" t="s">
        <v>42</v>
      </c>
      <c r="J1" s="52"/>
    </row>
    <row r="2" spans="1:10" s="35" customFormat="1" ht="14.25">
      <c r="A2" s="40"/>
      <c r="B2" s="40"/>
      <c r="C2" s="40"/>
      <c r="D2" s="349">
        <v>43405</v>
      </c>
      <c r="E2" s="10"/>
      <c r="F2" s="10" t="s">
        <v>46</v>
      </c>
      <c r="G2" s="14"/>
      <c r="H2" s="14"/>
      <c r="I2" s="14">
        <v>0</v>
      </c>
      <c r="J2" s="45"/>
    </row>
    <row r="3" spans="1:10" s="46" customFormat="1" ht="14.25">
      <c r="A3" s="48" t="s">
        <v>90</v>
      </c>
      <c r="B3" s="8" t="s">
        <v>233</v>
      </c>
      <c r="C3" s="31" t="s">
        <v>54</v>
      </c>
      <c r="D3" s="344">
        <v>43754</v>
      </c>
      <c r="E3" s="10" t="s">
        <v>217</v>
      </c>
      <c r="F3" s="28" t="s">
        <v>169</v>
      </c>
      <c r="G3" s="29">
        <v>4500</v>
      </c>
      <c r="H3" s="49"/>
      <c r="I3" s="58"/>
      <c r="J3" s="59"/>
    </row>
    <row r="4" spans="1:10" s="46" customFormat="1" ht="14.25">
      <c r="A4" s="48"/>
      <c r="B4" s="8" t="s">
        <v>53</v>
      </c>
      <c r="C4" s="31" t="s">
        <v>54</v>
      </c>
      <c r="D4" s="344">
        <v>43762</v>
      </c>
      <c r="E4" s="10" t="s">
        <v>217</v>
      </c>
      <c r="F4" s="28" t="s">
        <v>170</v>
      </c>
      <c r="G4" s="14">
        <v>74.5</v>
      </c>
      <c r="H4" s="49"/>
      <c r="I4" s="58"/>
      <c r="J4" s="59"/>
    </row>
    <row r="5" spans="1:10" s="46" customFormat="1" ht="14.25">
      <c r="A5" s="48"/>
      <c r="B5" s="8" t="s">
        <v>53</v>
      </c>
      <c r="C5" s="31" t="s">
        <v>54</v>
      </c>
      <c r="D5" s="344">
        <v>43762</v>
      </c>
      <c r="E5" s="10" t="s">
        <v>217</v>
      </c>
      <c r="F5" s="28" t="s">
        <v>173</v>
      </c>
      <c r="G5" s="14">
        <v>1204</v>
      </c>
      <c r="H5" s="49"/>
      <c r="I5" s="58"/>
      <c r="J5" s="59"/>
    </row>
    <row r="6" spans="1:10" s="46" customFormat="1" ht="15" thickBot="1">
      <c r="A6" s="48"/>
      <c r="B6" s="8" t="s">
        <v>53</v>
      </c>
      <c r="C6" s="31" t="s">
        <v>54</v>
      </c>
      <c r="D6" s="344">
        <v>43763</v>
      </c>
      <c r="E6" s="10" t="s">
        <v>217</v>
      </c>
      <c r="F6" s="28" t="s">
        <v>222</v>
      </c>
      <c r="G6" s="11">
        <v>2268</v>
      </c>
      <c r="H6" s="49"/>
      <c r="I6" s="58"/>
      <c r="J6" s="59"/>
    </row>
    <row r="7" spans="1:10" s="47" customFormat="1" ht="15" thickBot="1">
      <c r="A7" s="50"/>
      <c r="B7" s="50"/>
      <c r="C7" s="50"/>
      <c r="D7" s="342">
        <v>43769</v>
      </c>
      <c r="E7" s="50"/>
      <c r="F7" s="50" t="s">
        <v>75</v>
      </c>
      <c r="G7" s="51">
        <f>SUM(G3:G6)</f>
        <v>8046.5</v>
      </c>
      <c r="H7" s="51">
        <f>SUM(H3:H6)</f>
        <v>0</v>
      </c>
      <c r="I7" s="317">
        <f>SUM(I2+H7-G7)</f>
        <v>-8046.5</v>
      </c>
      <c r="J7" s="50"/>
    </row>
    <row r="8" spans="1:10" ht="16.5">
      <c r="A8" s="52"/>
      <c r="B8" s="52"/>
      <c r="C8" s="53"/>
      <c r="D8" s="53"/>
      <c r="E8" s="53"/>
      <c r="F8" s="53"/>
      <c r="G8" s="53"/>
      <c r="H8" s="53"/>
      <c r="I8" s="53"/>
      <c r="J8" s="52"/>
    </row>
    <row r="9" spans="3:9" ht="16.5">
      <c r="C9" s="54"/>
      <c r="D9" s="54"/>
      <c r="E9" s="54"/>
      <c r="F9" s="54"/>
      <c r="G9" s="54"/>
      <c r="H9" s="54"/>
      <c r="I9" s="54"/>
    </row>
    <row r="10" spans="2:9" ht="16.5">
      <c r="B10" s="27"/>
      <c r="C10" s="23"/>
      <c r="D10" s="55"/>
      <c r="E10" s="56"/>
      <c r="F10" s="28"/>
      <c r="G10" s="49"/>
      <c r="H10" s="57"/>
      <c r="I10" s="61"/>
    </row>
    <row r="11" spans="2:9" ht="16.5">
      <c r="B11" s="27"/>
      <c r="C11" s="23"/>
      <c r="D11" s="9"/>
      <c r="E11" s="27"/>
      <c r="F11" s="28"/>
      <c r="G11" s="49"/>
      <c r="H11" s="49"/>
      <c r="I11" s="61"/>
    </row>
    <row r="12" spans="2:9" ht="16.5">
      <c r="B12" s="27"/>
      <c r="C12" s="23"/>
      <c r="D12" s="9"/>
      <c r="E12" s="27"/>
      <c r="F12" s="28"/>
      <c r="G12" s="24"/>
      <c r="H12" s="49"/>
      <c r="I12" s="61"/>
    </row>
    <row r="13" ht="16.5">
      <c r="F13" s="28"/>
    </row>
    <row r="14" ht="16.5">
      <c r="F14" s="28"/>
    </row>
    <row r="15" ht="16.5">
      <c r="F15" s="28"/>
    </row>
  </sheetData>
  <sheetProtection selectLockedCells="1" selectUnlockedCells="1"/>
  <printOptions/>
  <pageMargins left="0.7086614173228347" right="0.7086614173228347" top="1.2598425196850394" bottom="0.7480314960629921" header="0.31496062992125984" footer="0.5118110236220472"/>
  <pageSetup horizontalDpi="600" verticalDpi="600" orientation="landscape" paperSize="9" r:id="rId1"/>
  <headerFooter scaleWithDoc="0" alignWithMargins="0">
    <oddHeader>&amp;C&amp;"Times New Roman,粗體"YCHLPYSS  PTA
&amp;"標楷體,粗體"中一家長交流日&amp;"Times New Roman,粗體"(17-18&amp;"標楷體,粗體"年度&amp;"Times New Roman,粗體")
For the period from 1 Nov 2017 to 31 Oct 2018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"/>
  <sheetViews>
    <sheetView showGridLines="0" zoomScale="120" zoomScaleNormal="120" zoomScalePageLayoutView="0" workbookViewId="0" topLeftCell="A1">
      <selection activeCell="G7" sqref="G7"/>
    </sheetView>
  </sheetViews>
  <sheetFormatPr defaultColWidth="9.00390625" defaultRowHeight="16.5"/>
  <cols>
    <col min="1" max="1" width="15.375" style="0" customWidth="1"/>
    <col min="2" max="2" width="8.125" style="0" customWidth="1"/>
    <col min="3" max="3" width="12.00390625" style="0" customWidth="1"/>
    <col min="4" max="4" width="13.25390625" style="0" customWidth="1"/>
    <col min="5" max="5" width="9.125" style="0" customWidth="1"/>
    <col min="6" max="6" width="29.25390625" style="0" customWidth="1"/>
    <col min="7" max="7" width="9.125" style="0" customWidth="1"/>
    <col min="8" max="8" width="13.00390625" style="0" customWidth="1"/>
    <col min="9" max="9" width="11.375" style="0" customWidth="1"/>
  </cols>
  <sheetData>
    <row r="1" spans="1:9" ht="16.5">
      <c r="A1" s="36" t="s">
        <v>43</v>
      </c>
      <c r="B1" s="37" t="s">
        <v>35</v>
      </c>
      <c r="C1" s="37" t="s">
        <v>36</v>
      </c>
      <c r="D1" s="38" t="s">
        <v>37</v>
      </c>
      <c r="E1" s="37" t="s">
        <v>38</v>
      </c>
      <c r="F1" s="37" t="s">
        <v>39</v>
      </c>
      <c r="G1" s="39" t="s">
        <v>40</v>
      </c>
      <c r="H1" s="39" t="s">
        <v>41</v>
      </c>
      <c r="I1" s="44" t="s">
        <v>42</v>
      </c>
    </row>
    <row r="2" spans="1:10" s="35" customFormat="1" ht="14.25">
      <c r="A2" s="40"/>
      <c r="B2" s="40"/>
      <c r="C2" s="40"/>
      <c r="D2" s="349">
        <v>43405</v>
      </c>
      <c r="E2" s="10"/>
      <c r="F2" s="10" t="s">
        <v>46</v>
      </c>
      <c r="G2" s="14"/>
      <c r="H2" s="14"/>
      <c r="I2" s="14">
        <v>0</v>
      </c>
      <c r="J2" s="45"/>
    </row>
    <row r="3" spans="1:10" s="35" customFormat="1" ht="14.25">
      <c r="A3" s="41" t="s">
        <v>17</v>
      </c>
      <c r="B3" s="8" t="s">
        <v>53</v>
      </c>
      <c r="C3" s="31" t="s">
        <v>54</v>
      </c>
      <c r="D3" s="343">
        <v>43539</v>
      </c>
      <c r="E3" s="286" t="s">
        <v>195</v>
      </c>
      <c r="F3" s="28" t="s">
        <v>196</v>
      </c>
      <c r="G3" s="29">
        <v>1008</v>
      </c>
      <c r="H3" s="49"/>
      <c r="I3" s="14"/>
      <c r="J3" s="45"/>
    </row>
    <row r="4" spans="1:10" s="35" customFormat="1" ht="14.25">
      <c r="A4" s="42"/>
      <c r="B4" s="8" t="s">
        <v>53</v>
      </c>
      <c r="C4" s="31" t="s">
        <v>54</v>
      </c>
      <c r="D4" s="343">
        <v>43551</v>
      </c>
      <c r="E4" s="286" t="s">
        <v>195</v>
      </c>
      <c r="F4" s="28" t="s">
        <v>153</v>
      </c>
      <c r="G4" s="29">
        <v>30</v>
      </c>
      <c r="H4" s="49"/>
      <c r="I4" s="14"/>
      <c r="J4" s="45"/>
    </row>
    <row r="5" spans="2:10" s="35" customFormat="1" ht="14.25">
      <c r="B5" s="8" t="s">
        <v>53</v>
      </c>
      <c r="C5" s="31" t="s">
        <v>54</v>
      </c>
      <c r="D5" s="343">
        <v>43551</v>
      </c>
      <c r="E5" s="286" t="s">
        <v>195</v>
      </c>
      <c r="F5" s="23" t="s">
        <v>200</v>
      </c>
      <c r="G5" s="49">
        <v>1000</v>
      </c>
      <c r="H5" s="49"/>
      <c r="I5" s="14"/>
      <c r="J5" s="45"/>
    </row>
    <row r="6" spans="1:10" s="35" customFormat="1" ht="15" thickBot="1">
      <c r="A6" s="42"/>
      <c r="B6" s="8" t="s">
        <v>53</v>
      </c>
      <c r="C6" s="31" t="s">
        <v>54</v>
      </c>
      <c r="D6" s="343">
        <v>43605</v>
      </c>
      <c r="E6" s="286" t="s">
        <v>195</v>
      </c>
      <c r="F6" s="23" t="s">
        <v>201</v>
      </c>
      <c r="G6" s="32">
        <v>516.6</v>
      </c>
      <c r="H6" s="49"/>
      <c r="I6" s="14"/>
      <c r="J6" s="45"/>
    </row>
    <row r="7" spans="1:10" s="1" customFormat="1" ht="15" thickBot="1">
      <c r="A7" s="17"/>
      <c r="B7" s="17"/>
      <c r="C7" s="17"/>
      <c r="D7" s="349">
        <v>43769</v>
      </c>
      <c r="E7" s="17"/>
      <c r="F7" s="17" t="s">
        <v>74</v>
      </c>
      <c r="G7" s="33">
        <f>SUM(G3:G6)</f>
        <v>2554.6</v>
      </c>
      <c r="H7" s="33">
        <f>SUM(H5:H6)</f>
        <v>0</v>
      </c>
      <c r="I7" s="316">
        <f>SUM(I2+H7-G7)</f>
        <v>-2554.6</v>
      </c>
      <c r="J7" s="17"/>
    </row>
    <row r="10" spans="2:7" ht="16.5">
      <c r="B10" s="27"/>
      <c r="C10" s="23"/>
      <c r="D10" s="9"/>
      <c r="E10" s="27"/>
      <c r="F10" s="28"/>
      <c r="G10" s="43"/>
    </row>
  </sheetData>
  <sheetProtection selectLockedCells="1" selectUnlockedCells="1"/>
  <printOptions/>
  <pageMargins left="0.7086614173228347" right="0.7086614173228347" top="1.2598425196850394" bottom="0.7480314960629921" header="0.31496062992125984" footer="0.5118110236220472"/>
  <pageSetup horizontalDpi="300" verticalDpi="300" orientation="landscape" paperSize="9" r:id="rId1"/>
  <headerFooter scaleWithDoc="0" alignWithMargins="0">
    <oddHeader>&amp;C&amp;"Times New Roman,粗體"YCHLPYSS  PTA
&amp;"細明體,粗體"會員大會及交職典禮&amp;"Times New Roman,粗體"(17-18&amp;"細明體,粗體"年度&amp;"Times New Roman,粗體")
For the period from 1 Nov 2017 to 31 Oct 2018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"/>
  <sheetViews>
    <sheetView showGridLines="0" zoomScale="120" zoomScaleNormal="120" zoomScalePageLayoutView="0" workbookViewId="0" topLeftCell="A1">
      <selection activeCell="B6" sqref="B6:G6"/>
    </sheetView>
  </sheetViews>
  <sheetFormatPr defaultColWidth="10.75390625" defaultRowHeight="16.5"/>
  <cols>
    <col min="1" max="1" width="13.875" style="77" customWidth="1"/>
    <col min="2" max="2" width="8.50390625" style="77" customWidth="1"/>
    <col min="3" max="3" width="15.125" style="77" customWidth="1"/>
    <col min="4" max="4" width="14.125" style="77" customWidth="1"/>
    <col min="5" max="5" width="9.625" style="77" customWidth="1"/>
    <col min="6" max="6" width="29.125" style="77" customWidth="1"/>
    <col min="7" max="7" width="10.25390625" style="77" customWidth="1"/>
    <col min="8" max="8" width="11.625" style="77" customWidth="1"/>
    <col min="9" max="9" width="10.625" style="77" customWidth="1"/>
    <col min="10" max="255" width="20.25390625" style="77" customWidth="1"/>
  </cols>
  <sheetData>
    <row r="1" spans="1:10" s="78" customFormat="1" ht="12">
      <c r="A1" s="37" t="s">
        <v>43</v>
      </c>
      <c r="B1" s="37" t="s">
        <v>35</v>
      </c>
      <c r="C1" s="37" t="s">
        <v>36</v>
      </c>
      <c r="D1" s="80" t="s">
        <v>37</v>
      </c>
      <c r="E1" s="151" t="s">
        <v>38</v>
      </c>
      <c r="F1" s="37" t="s">
        <v>39</v>
      </c>
      <c r="G1" s="39" t="s">
        <v>40</v>
      </c>
      <c r="H1" s="39" t="s">
        <v>41</v>
      </c>
      <c r="I1" s="39" t="s">
        <v>42</v>
      </c>
      <c r="J1" s="19"/>
    </row>
    <row r="2" spans="1:10" s="79" customFormat="1" ht="12">
      <c r="A2" s="10"/>
      <c r="B2" s="10" t="s">
        <v>25</v>
      </c>
      <c r="C2" s="10" t="s">
        <v>25</v>
      </c>
      <c r="D2" s="349">
        <v>43405</v>
      </c>
      <c r="E2" s="8"/>
      <c r="F2" s="10" t="s">
        <v>46</v>
      </c>
      <c r="G2" s="14"/>
      <c r="H2" s="14"/>
      <c r="I2" s="14">
        <v>0</v>
      </c>
      <c r="J2" s="6"/>
    </row>
    <row r="3" spans="1:10" s="79" customFormat="1" ht="12">
      <c r="A3" s="81" t="s">
        <v>194</v>
      </c>
      <c r="B3" s="27" t="s">
        <v>52</v>
      </c>
      <c r="C3" s="23" t="s">
        <v>26</v>
      </c>
      <c r="D3" s="343">
        <v>43525</v>
      </c>
      <c r="E3" s="286" t="s">
        <v>191</v>
      </c>
      <c r="F3" s="82" t="s">
        <v>81</v>
      </c>
      <c r="G3" s="58"/>
      <c r="H3" s="58">
        <v>6138</v>
      </c>
      <c r="I3" s="14"/>
      <c r="J3" s="6"/>
    </row>
    <row r="4" spans="1:10" s="79" customFormat="1" ht="12">
      <c r="A4" s="10"/>
      <c r="B4" s="27" t="s">
        <v>52</v>
      </c>
      <c r="C4" s="23" t="s">
        <v>26</v>
      </c>
      <c r="D4" s="343">
        <v>43525</v>
      </c>
      <c r="E4" s="286" t="s">
        <v>192</v>
      </c>
      <c r="F4" s="82" t="s">
        <v>82</v>
      </c>
      <c r="G4" s="58"/>
      <c r="H4" s="58">
        <v>12688</v>
      </c>
      <c r="I4" s="14"/>
      <c r="J4" s="6"/>
    </row>
    <row r="5" spans="1:10" s="79" customFormat="1" ht="12">
      <c r="A5" s="10"/>
      <c r="B5" s="56" t="s">
        <v>193</v>
      </c>
      <c r="C5" s="23" t="s">
        <v>26</v>
      </c>
      <c r="D5" s="343">
        <v>43530</v>
      </c>
      <c r="E5" s="286" t="s">
        <v>192</v>
      </c>
      <c r="F5" s="82" t="s">
        <v>82</v>
      </c>
      <c r="G5" s="58"/>
      <c r="H5" s="58">
        <v>1584</v>
      </c>
      <c r="I5" s="14"/>
      <c r="J5" s="6"/>
    </row>
    <row r="6" spans="1:10" s="79" customFormat="1" ht="12">
      <c r="A6" s="81"/>
      <c r="B6" s="56" t="s">
        <v>77</v>
      </c>
      <c r="C6" s="23" t="s">
        <v>54</v>
      </c>
      <c r="D6" s="343">
        <v>43535</v>
      </c>
      <c r="E6" s="286" t="s">
        <v>192</v>
      </c>
      <c r="F6" s="28" t="s">
        <v>149</v>
      </c>
      <c r="G6" s="57">
        <v>816</v>
      </c>
      <c r="H6" s="57"/>
      <c r="I6" s="60"/>
      <c r="J6" s="85"/>
    </row>
    <row r="7" spans="1:12" s="79" customFormat="1" ht="12">
      <c r="A7" s="60"/>
      <c r="B7" s="27" t="s">
        <v>77</v>
      </c>
      <c r="C7" s="23" t="s">
        <v>54</v>
      </c>
      <c r="D7" s="343">
        <v>43535</v>
      </c>
      <c r="E7" s="286" t="s">
        <v>192</v>
      </c>
      <c r="F7" s="28" t="s">
        <v>150</v>
      </c>
      <c r="G7" s="49">
        <v>30376</v>
      </c>
      <c r="H7" s="49"/>
      <c r="I7" s="34"/>
      <c r="J7" s="85"/>
      <c r="K7" s="86"/>
      <c r="L7" s="86"/>
    </row>
    <row r="8" spans="1:12" s="79" customFormat="1" ht="12">
      <c r="A8" s="60"/>
      <c r="B8" s="8" t="s">
        <v>78</v>
      </c>
      <c r="C8" s="28" t="s">
        <v>28</v>
      </c>
      <c r="D8" s="343">
        <v>43556</v>
      </c>
      <c r="E8" s="286" t="s">
        <v>192</v>
      </c>
      <c r="F8" s="28" t="s">
        <v>156</v>
      </c>
      <c r="G8" s="49">
        <v>1000</v>
      </c>
      <c r="H8" s="49"/>
      <c r="I8" s="34"/>
      <c r="J8" s="85"/>
      <c r="K8" s="86"/>
      <c r="L8" s="86"/>
    </row>
    <row r="9" spans="1:10" ht="16.5">
      <c r="A9" s="12"/>
      <c r="B9" s="12"/>
      <c r="C9" s="12"/>
      <c r="D9" s="349">
        <v>43769</v>
      </c>
      <c r="E9" s="56"/>
      <c r="F9" s="84" t="s">
        <v>73</v>
      </c>
      <c r="G9" s="33">
        <f>SUM(G2:G8)</f>
        <v>32192</v>
      </c>
      <c r="H9" s="33">
        <f>SUM(H2:H8)</f>
        <v>20410</v>
      </c>
      <c r="I9" s="316">
        <f>H9-G9</f>
        <v>-11782</v>
      </c>
      <c r="J9" s="12"/>
    </row>
    <row r="10" spans="1:10" ht="16.5">
      <c r="A10" s="12"/>
      <c r="B10" s="12"/>
      <c r="C10" s="12"/>
      <c r="D10" s="12"/>
      <c r="E10" s="12"/>
      <c r="F10" s="12"/>
      <c r="G10" s="12"/>
      <c r="H10" s="12"/>
      <c r="I10" s="12"/>
      <c r="J10" s="12"/>
    </row>
  </sheetData>
  <sheetProtection selectLockedCells="1" selectUnlockedCells="1"/>
  <printOptions horizontalCentered="1"/>
  <pageMargins left="0.7086614173228347" right="0.7086614173228347" top="1.4566929133858268" bottom="0.984251968503937" header="0.5118110236220472" footer="0.5118110236220472"/>
  <pageSetup horizontalDpi="600" verticalDpi="600" orientation="landscape" paperSize="9" r:id="rId1"/>
  <headerFooter scaleWithDoc="0" alignWithMargins="0">
    <oddHeader>&amp;C&amp;"Times New Roman,粗體"&amp;11YCHLPYSS PTA
&amp;"標楷體,粗體"&amp;12親子活動-考察遊
&amp;"Times New Roman,粗體"&amp;11For the preiod from 1 Nov 2017 to 31 Oct 2018</oddHeader>
    <oddFooter>&amp;R&amp;"Times New Roman,標準"&amp;10Page:&amp;P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11"/>
  <sheetViews>
    <sheetView showGridLines="0" zoomScale="120" zoomScaleNormal="120" zoomScalePageLayoutView="0" workbookViewId="0" topLeftCell="A1">
      <selection activeCell="D8" sqref="D8"/>
    </sheetView>
  </sheetViews>
  <sheetFormatPr defaultColWidth="9.00390625" defaultRowHeight="16.5"/>
  <cols>
    <col min="1" max="1" width="7.625" style="1" customWidth="1"/>
    <col min="2" max="2" width="8.875" style="1" customWidth="1"/>
    <col min="3" max="3" width="10.75390625" style="1" customWidth="1"/>
    <col min="4" max="4" width="13.00390625" style="2" customWidth="1"/>
    <col min="5" max="5" width="11.625" style="290" customWidth="1"/>
    <col min="6" max="6" width="25.50390625" style="1" customWidth="1"/>
    <col min="7" max="7" width="9.50390625" style="1" customWidth="1"/>
    <col min="8" max="8" width="9.625" style="1" customWidth="1"/>
    <col min="9" max="9" width="9.75390625" style="1" customWidth="1"/>
    <col min="10" max="16384" width="9.00390625" style="1" customWidth="1"/>
  </cols>
  <sheetData>
    <row r="1" spans="1:10" ht="14.25">
      <c r="A1" s="3" t="s">
        <v>43</v>
      </c>
      <c r="B1" s="3" t="s">
        <v>35</v>
      </c>
      <c r="C1" s="3" t="s">
        <v>36</v>
      </c>
      <c r="D1" s="4" t="s">
        <v>37</v>
      </c>
      <c r="E1" s="64" t="s">
        <v>38</v>
      </c>
      <c r="F1" s="3" t="s">
        <v>39</v>
      </c>
      <c r="G1" s="5" t="s">
        <v>40</v>
      </c>
      <c r="H1" s="5" t="s">
        <v>41</v>
      </c>
      <c r="I1" s="5" t="s">
        <v>42</v>
      </c>
      <c r="J1" s="17"/>
    </row>
    <row r="2" spans="1:10" ht="14.25">
      <c r="A2" s="6"/>
      <c r="B2" s="6"/>
      <c r="C2" s="6"/>
      <c r="D2" s="349">
        <v>43405</v>
      </c>
      <c r="E2" s="287"/>
      <c r="F2" s="6" t="s">
        <v>46</v>
      </c>
      <c r="G2" s="6"/>
      <c r="H2" s="6"/>
      <c r="I2" s="14">
        <v>0</v>
      </c>
      <c r="J2" s="17"/>
    </row>
    <row r="3" spans="1:10" ht="14.25">
      <c r="A3" s="21" t="s">
        <v>21</v>
      </c>
      <c r="B3" s="22" t="s">
        <v>48</v>
      </c>
      <c r="C3" s="23" t="s">
        <v>21</v>
      </c>
      <c r="D3" s="343">
        <v>43570</v>
      </c>
      <c r="E3" s="327" t="s">
        <v>202</v>
      </c>
      <c r="F3" s="23" t="s">
        <v>199</v>
      </c>
      <c r="G3" s="49">
        <v>152.5</v>
      </c>
      <c r="I3" s="18"/>
      <c r="J3" s="19"/>
    </row>
    <row r="4" spans="1:10" ht="14.25">
      <c r="A4" s="21"/>
      <c r="B4" s="22" t="s">
        <v>48</v>
      </c>
      <c r="C4" s="23" t="s">
        <v>21</v>
      </c>
      <c r="D4" s="343">
        <v>43605</v>
      </c>
      <c r="E4" s="327" t="s">
        <v>202</v>
      </c>
      <c r="F4" s="23" t="s">
        <v>152</v>
      </c>
      <c r="G4" s="57">
        <v>500</v>
      </c>
      <c r="I4" s="18"/>
      <c r="J4" s="19"/>
    </row>
    <row r="5" spans="1:10" ht="14.25">
      <c r="A5" s="21"/>
      <c r="B5" s="22" t="s">
        <v>48</v>
      </c>
      <c r="C5" s="23" t="s">
        <v>21</v>
      </c>
      <c r="D5" s="343">
        <v>43651</v>
      </c>
      <c r="E5" s="327" t="s">
        <v>202</v>
      </c>
      <c r="F5" s="23" t="s">
        <v>108</v>
      </c>
      <c r="G5" s="24">
        <v>75</v>
      </c>
      <c r="I5" s="18"/>
      <c r="J5" s="19"/>
    </row>
    <row r="6" spans="1:10" ht="14.25">
      <c r="A6" s="21"/>
      <c r="B6" s="22" t="s">
        <v>48</v>
      </c>
      <c r="C6" s="23" t="s">
        <v>21</v>
      </c>
      <c r="D6" s="344">
        <v>43665</v>
      </c>
      <c r="E6" s="327" t="s">
        <v>202</v>
      </c>
      <c r="F6" s="23" t="s">
        <v>158</v>
      </c>
      <c r="G6" s="14">
        <v>233.2</v>
      </c>
      <c r="H6" s="25"/>
      <c r="I6" s="18"/>
      <c r="J6" s="19"/>
    </row>
    <row r="7" spans="1:10" ht="14.25">
      <c r="A7" s="21"/>
      <c r="B7" s="22" t="s">
        <v>48</v>
      </c>
      <c r="C7" s="23" t="s">
        <v>21</v>
      </c>
      <c r="D7" s="343">
        <v>43682</v>
      </c>
      <c r="E7" s="56" t="s">
        <v>210</v>
      </c>
      <c r="F7" s="23" t="s">
        <v>108</v>
      </c>
      <c r="G7" s="58">
        <v>75</v>
      </c>
      <c r="I7" s="18"/>
      <c r="J7" s="19"/>
    </row>
    <row r="8" spans="1:10" ht="14.25">
      <c r="A8" s="21"/>
      <c r="B8" s="22" t="s">
        <v>138</v>
      </c>
      <c r="C8" s="23" t="s">
        <v>21</v>
      </c>
      <c r="D8" s="344">
        <v>43762</v>
      </c>
      <c r="E8" s="56" t="s">
        <v>210</v>
      </c>
      <c r="F8" s="28" t="s">
        <v>171</v>
      </c>
      <c r="G8" s="69">
        <v>134.3</v>
      </c>
      <c r="H8" s="69"/>
      <c r="I8" s="18"/>
      <c r="J8" s="19"/>
    </row>
    <row r="9" spans="1:10" ht="15" thickBot="1">
      <c r="A9" s="21"/>
      <c r="B9" s="8" t="s">
        <v>48</v>
      </c>
      <c r="C9" s="23" t="s">
        <v>21</v>
      </c>
      <c r="D9" s="344">
        <v>43762</v>
      </c>
      <c r="E9" s="56" t="s">
        <v>210</v>
      </c>
      <c r="F9" s="28" t="s">
        <v>172</v>
      </c>
      <c r="G9" s="11">
        <v>397</v>
      </c>
      <c r="H9" s="69"/>
      <c r="I9" s="18"/>
      <c r="J9" s="19"/>
    </row>
    <row r="10" spans="1:10" ht="15" thickBot="1">
      <c r="A10" s="12"/>
      <c r="B10" s="10"/>
      <c r="C10" s="7"/>
      <c r="D10" s="343">
        <v>43769</v>
      </c>
      <c r="E10" s="282"/>
      <c r="F10" s="13" t="s">
        <v>72</v>
      </c>
      <c r="G10" s="14">
        <f>SUM(G3:G9)</f>
        <v>1567</v>
      </c>
      <c r="H10" s="33"/>
      <c r="I10" s="316">
        <f>SUM(H10-G10)</f>
        <v>-1567</v>
      </c>
      <c r="J10" s="17"/>
    </row>
    <row r="11" spans="2:7" ht="14.25">
      <c r="B11" s="15"/>
      <c r="C11" s="16"/>
      <c r="D11" s="349"/>
      <c r="E11" s="289"/>
      <c r="F11" s="14"/>
      <c r="G11" s="14"/>
    </row>
  </sheetData>
  <sheetProtection selectLockedCells="1" selectUnlockedCells="1"/>
  <printOptions horizontalCentered="1"/>
  <pageMargins left="0.5118110236220472" right="0" top="1.3779527559055118" bottom="0.984251968503937" header="0.5118110236220472" footer="0.5118110236220472"/>
  <pageSetup horizontalDpi="600" verticalDpi="600" orientation="landscape" paperSize="9" r:id="rId1"/>
  <headerFooter scaleWithDoc="0" alignWithMargins="0">
    <oddHeader>&amp;C&amp;"Times New Roman,粗體"YCHLPYSS PTA
&amp;"標楷體,粗體"雜&amp;"Times New Roman,粗體" &amp;"標楷體,粗體"項
&amp;"Times New Roman,粗體"&amp;11For the preiod from 1 Nov 2017 to 31 Oct  2018</oddHeader>
    <oddFooter>&amp;R&amp;"Times New Roman,標準"&amp;10Page:&amp;P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7"/>
  <sheetViews>
    <sheetView showGridLines="0" zoomScale="120" zoomScaleNormal="120" zoomScalePageLayoutView="0" workbookViewId="0" topLeftCell="A1">
      <selection activeCell="H15" sqref="H15"/>
    </sheetView>
  </sheetViews>
  <sheetFormatPr defaultColWidth="9.00390625" defaultRowHeight="16.5"/>
  <cols>
    <col min="1" max="1" width="15.375" style="0" customWidth="1"/>
    <col min="2" max="2" width="8.125" style="0" customWidth="1"/>
    <col min="3" max="3" width="15.125" style="0" customWidth="1"/>
    <col min="4" max="4" width="13.25390625" style="0" customWidth="1"/>
    <col min="5" max="5" width="9.125" style="0" customWidth="1"/>
    <col min="6" max="6" width="24.625" style="0" customWidth="1"/>
    <col min="7" max="7" width="9.125" style="0" customWidth="1"/>
    <col min="8" max="8" width="13.00390625" style="0" customWidth="1"/>
    <col min="9" max="9" width="11.375" style="0" customWidth="1"/>
  </cols>
  <sheetData>
    <row r="1" spans="1:9" ht="16.5">
      <c r="A1" s="36" t="s">
        <v>43</v>
      </c>
      <c r="B1" s="37" t="s">
        <v>35</v>
      </c>
      <c r="C1" s="37" t="s">
        <v>36</v>
      </c>
      <c r="D1" s="38" t="s">
        <v>37</v>
      </c>
      <c r="E1" s="37" t="s">
        <v>38</v>
      </c>
      <c r="F1" s="37" t="s">
        <v>39</v>
      </c>
      <c r="G1" s="39" t="s">
        <v>40</v>
      </c>
      <c r="H1" s="39" t="s">
        <v>41</v>
      </c>
      <c r="I1" s="44" t="s">
        <v>42</v>
      </c>
    </row>
    <row r="2" spans="1:10" s="35" customFormat="1" ht="14.25">
      <c r="A2" s="40"/>
      <c r="B2" s="40"/>
      <c r="C2" s="40"/>
      <c r="D2" s="349">
        <v>43405</v>
      </c>
      <c r="E2" s="10"/>
      <c r="F2" s="10" t="s">
        <v>46</v>
      </c>
      <c r="G2" s="14"/>
      <c r="H2" s="14"/>
      <c r="I2" s="14">
        <v>0</v>
      </c>
      <c r="J2" s="45"/>
    </row>
    <row r="3" spans="1:10" s="35" customFormat="1" ht="15" thickBot="1">
      <c r="A3" s="41" t="s">
        <v>19</v>
      </c>
      <c r="B3" s="8" t="s">
        <v>53</v>
      </c>
      <c r="C3" s="31" t="s">
        <v>54</v>
      </c>
      <c r="D3" s="343">
        <v>43661</v>
      </c>
      <c r="E3" s="327" t="s">
        <v>204</v>
      </c>
      <c r="F3" s="28" t="s">
        <v>157</v>
      </c>
      <c r="G3" s="11">
        <v>1000</v>
      </c>
      <c r="H3" s="11"/>
      <c r="I3" s="14"/>
      <c r="J3" s="45"/>
    </row>
    <row r="4" spans="1:10" s="77" customFormat="1" ht="12.75" thickBot="1">
      <c r="A4" s="12"/>
      <c r="B4" s="12"/>
      <c r="C4" s="12"/>
      <c r="D4" s="349">
        <v>43769</v>
      </c>
      <c r="E4" s="12"/>
      <c r="F4" s="12" t="s">
        <v>74</v>
      </c>
      <c r="G4" s="33">
        <f>SUM(G3:G3)</f>
        <v>1000</v>
      </c>
      <c r="H4" s="33">
        <f>SUM(H3:H3)</f>
        <v>0</v>
      </c>
      <c r="I4" s="316">
        <f>SUM(I2+H4-G4)</f>
        <v>-1000</v>
      </c>
      <c r="J4" s="12"/>
    </row>
    <row r="7" spans="2:7" ht="16.5">
      <c r="B7" s="27"/>
      <c r="C7" s="23"/>
      <c r="D7" s="9"/>
      <c r="E7" s="27"/>
      <c r="F7" s="28"/>
      <c r="G7" s="43"/>
    </row>
  </sheetData>
  <sheetProtection selectLockedCells="1" selectUnlockedCells="1"/>
  <printOptions/>
  <pageMargins left="0.7086614173228347" right="0.7086614173228347" top="1.2598425196850394" bottom="0.7480314960629921" header="0.31496062992125984" footer="0.5118110236220472"/>
  <pageSetup horizontalDpi="300" verticalDpi="300" orientation="landscape" paperSize="9" r:id="rId1"/>
  <headerFooter scaleWithDoc="0" alignWithMargins="0">
    <oddHeader>&amp;C&amp;"Times New Roman,粗體"YCHLPYSS  PTA
&amp;"細明體,粗體"環保書&amp;"Times New Roman,粗體"(17-18&amp;"細明體,粗體"年度&amp;"Times New Roman,粗體")
For the period from 1 Nov 2017 to 31 Oct 2018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7"/>
  <sheetViews>
    <sheetView showGridLines="0" zoomScale="120" zoomScaleNormal="120" zoomScalePageLayoutView="0" workbookViewId="0" topLeftCell="A1">
      <selection activeCell="D4" sqref="D4"/>
    </sheetView>
  </sheetViews>
  <sheetFormatPr defaultColWidth="9.00390625" defaultRowHeight="16.5"/>
  <cols>
    <col min="1" max="1" width="15.375" style="0" customWidth="1"/>
    <col min="2" max="2" width="8.125" style="0" customWidth="1"/>
    <col min="3" max="3" width="15.125" style="0" customWidth="1"/>
    <col min="4" max="4" width="12.875" style="0" customWidth="1"/>
    <col min="5" max="5" width="9.125" style="288" customWidth="1"/>
    <col min="6" max="6" width="31.00390625" style="0" customWidth="1"/>
    <col min="7" max="7" width="9.125" style="0" customWidth="1"/>
    <col min="8" max="8" width="13.00390625" style="0" customWidth="1"/>
    <col min="9" max="9" width="11.375" style="0" customWidth="1"/>
  </cols>
  <sheetData>
    <row r="1" spans="1:9" ht="16.5">
      <c r="A1" s="36" t="s">
        <v>43</v>
      </c>
      <c r="B1" s="37" t="s">
        <v>35</v>
      </c>
      <c r="C1" s="37" t="s">
        <v>36</v>
      </c>
      <c r="D1" s="38" t="s">
        <v>37</v>
      </c>
      <c r="E1" s="151" t="s">
        <v>38</v>
      </c>
      <c r="F1" s="37" t="s">
        <v>39</v>
      </c>
      <c r="G1" s="39" t="s">
        <v>40</v>
      </c>
      <c r="H1" s="39" t="s">
        <v>41</v>
      </c>
      <c r="I1" s="44" t="s">
        <v>42</v>
      </c>
    </row>
    <row r="2" spans="1:10" s="35" customFormat="1" ht="14.25">
      <c r="A2" s="40"/>
      <c r="B2" s="40"/>
      <c r="C2" s="40"/>
      <c r="D2" s="349">
        <v>43405</v>
      </c>
      <c r="E2" s="282"/>
      <c r="F2" s="10" t="s">
        <v>46</v>
      </c>
      <c r="G2" s="14"/>
      <c r="H2" s="14"/>
      <c r="I2" s="14">
        <v>0</v>
      </c>
      <c r="J2" s="45"/>
    </row>
    <row r="3" spans="1:10" s="35" customFormat="1" ht="15" thickBot="1">
      <c r="A3" s="41" t="s">
        <v>231</v>
      </c>
      <c r="B3" s="8" t="s">
        <v>53</v>
      </c>
      <c r="C3" s="31" t="s">
        <v>54</v>
      </c>
      <c r="D3" s="344">
        <v>43762</v>
      </c>
      <c r="E3" s="327" t="s">
        <v>218</v>
      </c>
      <c r="F3" s="28" t="s">
        <v>219</v>
      </c>
      <c r="G3" s="338">
        <v>58</v>
      </c>
      <c r="H3" s="69"/>
      <c r="I3" s="14"/>
      <c r="J3" s="45"/>
    </row>
    <row r="4" spans="1:10" s="77" customFormat="1" ht="12.75" thickBot="1">
      <c r="A4" s="12"/>
      <c r="B4" s="12"/>
      <c r="C4" s="12"/>
      <c r="D4" s="349">
        <v>43769</v>
      </c>
      <c r="E4" s="287"/>
      <c r="F4" s="12" t="s">
        <v>74</v>
      </c>
      <c r="G4" s="33">
        <f>SUM(G3)</f>
        <v>58</v>
      </c>
      <c r="H4" s="33">
        <f>SUM(H3)</f>
        <v>0</v>
      </c>
      <c r="I4" s="316">
        <f>H4-G4</f>
        <v>-58</v>
      </c>
      <c r="J4" s="12"/>
    </row>
    <row r="7" spans="2:7" ht="16.5">
      <c r="B7" s="27"/>
      <c r="C7" s="23"/>
      <c r="D7" s="9"/>
      <c r="E7" s="281"/>
      <c r="F7" s="28"/>
      <c r="G7" s="43"/>
    </row>
  </sheetData>
  <sheetProtection selectLockedCells="1" selectUnlockedCells="1"/>
  <printOptions/>
  <pageMargins left="0.7086614173228347" right="0.7086614173228347" top="1.2598425196850394" bottom="0.7480314960629921" header="0.31496062992125984" footer="0.5118110236220472"/>
  <pageSetup horizontalDpi="300" verticalDpi="300" orientation="landscape" paperSize="9" r:id="rId1"/>
  <headerFooter scaleWithDoc="0" alignWithMargins="0">
    <oddHeader>&amp;C&amp;"Times New Roman,粗體"YCHLPYSS  PTA
&amp;"細明體,粗體"家長義工交流日&amp;"Times New Roman,粗體"
For the period from 1 Nov 2017 to 31 Oct 2018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10"/>
  <sheetViews>
    <sheetView showGridLines="0" zoomScale="120" zoomScaleNormal="120" zoomScalePageLayoutView="0" workbookViewId="0" topLeftCell="A1">
      <selection activeCell="D4" sqref="D4"/>
    </sheetView>
  </sheetViews>
  <sheetFormatPr defaultColWidth="9.00390625" defaultRowHeight="16.5"/>
  <cols>
    <col min="3" max="3" width="14.75390625" style="0" customWidth="1"/>
    <col min="4" max="4" width="12.125" style="0" customWidth="1"/>
    <col min="6" max="6" width="29.25390625" style="0" customWidth="1"/>
  </cols>
  <sheetData>
    <row r="1" spans="1:10" s="78" customFormat="1" ht="14.25" customHeight="1">
      <c r="A1" s="37" t="s">
        <v>43</v>
      </c>
      <c r="B1" s="37" t="s">
        <v>35</v>
      </c>
      <c r="C1" s="37" t="s">
        <v>36</v>
      </c>
      <c r="D1" s="299" t="s">
        <v>37</v>
      </c>
      <c r="E1" s="37" t="s">
        <v>38</v>
      </c>
      <c r="F1" s="37" t="s">
        <v>39</v>
      </c>
      <c r="G1" s="39" t="s">
        <v>40</v>
      </c>
      <c r="H1" s="39" t="s">
        <v>41</v>
      </c>
      <c r="I1" s="39" t="s">
        <v>42</v>
      </c>
      <c r="J1" s="19"/>
    </row>
    <row r="2" spans="1:10" s="78" customFormat="1" ht="18" customHeight="1">
      <c r="A2" s="96"/>
      <c r="B2" s="96"/>
      <c r="C2" s="96"/>
      <c r="D2" s="343">
        <v>43405</v>
      </c>
      <c r="E2" s="96"/>
      <c r="F2" s="84" t="s">
        <v>46</v>
      </c>
      <c r="G2" s="300"/>
      <c r="H2" s="300"/>
      <c r="I2" s="69">
        <v>0</v>
      </c>
      <c r="J2" s="19"/>
    </row>
    <row r="3" spans="1:10" s="78" customFormat="1" ht="18" customHeight="1">
      <c r="A3" s="15" t="s">
        <v>69</v>
      </c>
      <c r="B3" s="22" t="s">
        <v>68</v>
      </c>
      <c r="C3" s="23" t="s">
        <v>69</v>
      </c>
      <c r="D3" s="343">
        <v>43768</v>
      </c>
      <c r="E3" s="10" t="s">
        <v>225</v>
      </c>
      <c r="F3" s="28" t="s">
        <v>184</v>
      </c>
      <c r="G3" s="24">
        <v>200</v>
      </c>
      <c r="H3" s="300"/>
      <c r="I3" s="69"/>
      <c r="J3" s="19"/>
    </row>
    <row r="4" spans="1:10" s="79" customFormat="1" ht="15.75" customHeight="1" thickBot="1">
      <c r="A4" s="15"/>
      <c r="B4" s="22"/>
      <c r="C4" s="23"/>
      <c r="D4" s="350"/>
      <c r="E4" s="8"/>
      <c r="F4" s="15"/>
      <c r="G4" s="11"/>
      <c r="H4" s="297"/>
      <c r="I4" s="60"/>
      <c r="J4" s="19"/>
    </row>
    <row r="5" spans="1:10" s="77" customFormat="1" ht="18.75" customHeight="1" thickBot="1">
      <c r="A5" s="12"/>
      <c r="B5" s="12"/>
      <c r="C5" s="12"/>
      <c r="D5" s="343">
        <v>43769</v>
      </c>
      <c r="E5" s="12"/>
      <c r="F5" s="12" t="s">
        <v>93</v>
      </c>
      <c r="G5" s="33">
        <f>SUM(G3:G4)</f>
        <v>200</v>
      </c>
      <c r="H5" s="33">
        <v>0</v>
      </c>
      <c r="I5" s="316">
        <f>H5-G5</f>
        <v>-200</v>
      </c>
      <c r="J5" s="12"/>
    </row>
    <row r="6" spans="1:10" s="77" customFormat="1" ht="12.75" thickTop="1">
      <c r="A6" s="12"/>
      <c r="B6" s="12"/>
      <c r="C6" s="12"/>
      <c r="D6" s="392"/>
      <c r="E6" s="12"/>
      <c r="F6" s="12"/>
      <c r="G6" s="12"/>
      <c r="H6" s="12"/>
      <c r="I6" s="12"/>
      <c r="J6" s="12"/>
    </row>
    <row r="7" spans="1:9" s="77" customFormat="1" ht="12">
      <c r="A7" s="302"/>
      <c r="B7" s="302"/>
      <c r="C7" s="302"/>
      <c r="D7" s="302"/>
      <c r="E7" s="302"/>
      <c r="F7" s="302"/>
      <c r="G7" s="302"/>
      <c r="H7" s="302"/>
      <c r="I7" s="302"/>
    </row>
    <row r="8" s="77" customFormat="1" ht="11.25"/>
    <row r="9" spans="1:6" ht="16.5">
      <c r="A9" s="22"/>
      <c r="B9" s="23"/>
      <c r="C9" s="301"/>
      <c r="D9" s="22"/>
      <c r="E9" s="23"/>
      <c r="F9" s="24"/>
    </row>
    <row r="10" spans="1:6" ht="16.5">
      <c r="A10" s="22"/>
      <c r="B10" s="23"/>
      <c r="C10" s="301"/>
      <c r="D10" s="27"/>
      <c r="E10" s="23"/>
      <c r="F10" s="24"/>
    </row>
  </sheetData>
  <sheetProtection selectLockedCells="1" selectUnlockedCells="1"/>
  <printOptions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  <headerFooter alignWithMargins="0">
    <oddHeader>&amp;C&amp;"Times New Roman,粗體"YCHLPYSS  PTA
  &amp;"細明體,粗體"會費&amp;"Times New Roman,粗體" (13-14&amp;"細明體,粗體"年度&amp;"Times New Roman,粗體")
For the period from 1 Nov 2013 to 31 Oct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showGridLines="0" zoomScalePageLayoutView="0" workbookViewId="0" topLeftCell="A1">
      <selection activeCell="A25" sqref="A25:F25"/>
    </sheetView>
  </sheetViews>
  <sheetFormatPr defaultColWidth="9.00390625" defaultRowHeight="16.5"/>
  <cols>
    <col min="1" max="1" width="9.375" style="118" customWidth="1"/>
    <col min="2" max="2" width="11.375" style="118" customWidth="1"/>
    <col min="3" max="3" width="6.50390625" style="118" customWidth="1"/>
    <col min="4" max="4" width="12.50390625" style="118" customWidth="1"/>
    <col min="5" max="5" width="6.375" style="118" customWidth="1"/>
    <col min="6" max="6" width="13.375" style="179" customWidth="1"/>
    <col min="7" max="7" width="7.125" style="118" customWidth="1"/>
    <col min="8" max="8" width="6.375" style="179" customWidth="1"/>
    <col min="9" max="16384" width="9.00390625" style="118" customWidth="1"/>
  </cols>
  <sheetData>
    <row r="1" spans="1:8" ht="20.25">
      <c r="A1" s="409" t="s">
        <v>0</v>
      </c>
      <c r="B1" s="409"/>
      <c r="C1" s="409"/>
      <c r="D1" s="409"/>
      <c r="E1" s="409"/>
      <c r="F1" s="409"/>
      <c r="G1" s="409"/>
      <c r="H1" s="409"/>
    </row>
    <row r="2" spans="1:8" ht="20.25">
      <c r="A2" s="409" t="s">
        <v>1</v>
      </c>
      <c r="B2" s="409"/>
      <c r="C2" s="409"/>
      <c r="D2" s="409"/>
      <c r="E2" s="409"/>
      <c r="F2" s="409"/>
      <c r="G2" s="409"/>
      <c r="H2" s="409"/>
    </row>
    <row r="3" spans="1:8" ht="20.25">
      <c r="A3" s="409" t="s">
        <v>3</v>
      </c>
      <c r="B3" s="409"/>
      <c r="C3" s="409"/>
      <c r="D3" s="409"/>
      <c r="E3" s="409"/>
      <c r="F3" s="409"/>
      <c r="G3" s="409"/>
      <c r="H3" s="409"/>
    </row>
    <row r="4" spans="1:8" ht="16.5">
      <c r="A4" s="410">
        <v>43769</v>
      </c>
      <c r="B4" s="410"/>
      <c r="C4" s="410"/>
      <c r="D4" s="410"/>
      <c r="E4" s="410"/>
      <c r="F4" s="410"/>
      <c r="G4" s="410"/>
      <c r="H4" s="410"/>
    </row>
    <row r="5" spans="1:8" ht="17.25">
      <c r="A5" s="252"/>
      <c r="B5" s="253"/>
      <c r="C5" s="253"/>
      <c r="D5" s="253"/>
      <c r="E5" s="253"/>
      <c r="F5" s="253"/>
      <c r="G5" s="253"/>
      <c r="H5" s="253"/>
    </row>
    <row r="6" spans="1:9" s="220" customFormat="1" ht="21.75" customHeight="1">
      <c r="A6" s="254"/>
      <c r="B6" s="254"/>
      <c r="C6" s="254"/>
      <c r="D6" s="254"/>
      <c r="E6" s="254"/>
      <c r="F6" s="255"/>
      <c r="G6" s="254"/>
      <c r="H6" s="255"/>
      <c r="I6" s="254"/>
    </row>
    <row r="7" spans="4:8" s="251" customFormat="1" ht="19.5" customHeight="1">
      <c r="D7" s="256">
        <v>2019</v>
      </c>
      <c r="F7" s="256">
        <v>2018</v>
      </c>
      <c r="H7" s="257"/>
    </row>
    <row r="8" spans="4:8" ht="16.5">
      <c r="D8" s="178" t="s">
        <v>4</v>
      </c>
      <c r="F8" s="178" t="s">
        <v>4</v>
      </c>
      <c r="H8" s="118"/>
    </row>
    <row r="9" spans="1:8" ht="19.5">
      <c r="A9" s="258" t="s">
        <v>5</v>
      </c>
      <c r="D9" s="179"/>
      <c r="H9" s="118"/>
    </row>
    <row r="10" spans="1:8" ht="17.25" customHeight="1">
      <c r="A10" s="258"/>
      <c r="D10" s="179"/>
      <c r="H10" s="118"/>
    </row>
    <row r="11" spans="1:8" ht="16.5">
      <c r="A11" s="118" t="s">
        <v>6</v>
      </c>
      <c r="D11" s="233">
        <v>6564.85</v>
      </c>
      <c r="F11" s="233">
        <v>18166.25</v>
      </c>
      <c r="H11" s="177"/>
    </row>
    <row r="12" spans="4:8" ht="16.5">
      <c r="D12" s="233">
        <f>D11</f>
        <v>6564.85</v>
      </c>
      <c r="F12" s="233">
        <f>F11</f>
        <v>18166.25</v>
      </c>
      <c r="H12" s="118"/>
    </row>
    <row r="13" spans="1:8" ht="19.5">
      <c r="A13" s="260" t="s">
        <v>7</v>
      </c>
      <c r="D13" s="179"/>
      <c r="H13" s="118"/>
    </row>
    <row r="14" spans="1:13" ht="16.5">
      <c r="A14" s="261"/>
      <c r="D14" s="262">
        <v>0</v>
      </c>
      <c r="F14" s="262">
        <v>0</v>
      </c>
      <c r="H14" s="118"/>
      <c r="I14" s="220"/>
      <c r="J14" s="220"/>
      <c r="K14" s="220"/>
      <c r="L14" s="220"/>
      <c r="M14" s="220"/>
    </row>
    <row r="15" spans="1:8" ht="16.5">
      <c r="A15" s="263"/>
      <c r="B15" s="220"/>
      <c r="C15" s="220"/>
      <c r="D15" s="264">
        <f>D14</f>
        <v>0</v>
      </c>
      <c r="E15" s="220"/>
      <c r="F15" s="264">
        <f>F14</f>
        <v>0</v>
      </c>
      <c r="G15" s="220"/>
      <c r="H15" s="220"/>
    </row>
    <row r="16" spans="1:8" ht="11.25" customHeight="1">
      <c r="A16" s="263"/>
      <c r="B16" s="220"/>
      <c r="C16" s="220"/>
      <c r="D16" s="265"/>
      <c r="E16" s="220"/>
      <c r="F16" s="265"/>
      <c r="G16" s="220"/>
      <c r="H16" s="220"/>
    </row>
    <row r="17" spans="1:13" s="220" customFormat="1" ht="12.75" customHeight="1">
      <c r="A17" s="263"/>
      <c r="D17" s="266"/>
      <c r="F17" s="266"/>
      <c r="I17" s="118"/>
      <c r="J17" s="118"/>
      <c r="K17" s="118"/>
      <c r="L17" s="118"/>
      <c r="M17" s="118"/>
    </row>
    <row r="18" spans="1:13" s="220" customFormat="1" ht="20.25" thickBot="1">
      <c r="A18" s="260" t="s">
        <v>8</v>
      </c>
      <c r="B18" s="118"/>
      <c r="C18" s="118"/>
      <c r="D18" s="267">
        <f>D12-D15</f>
        <v>6564.85</v>
      </c>
      <c r="E18" s="118"/>
      <c r="F18" s="267">
        <f>F12-F15</f>
        <v>18166.25</v>
      </c>
      <c r="G18" s="118"/>
      <c r="H18" s="118"/>
      <c r="I18" s="118"/>
      <c r="J18" s="118"/>
      <c r="K18" s="118"/>
      <c r="L18" s="118"/>
      <c r="M18" s="118"/>
    </row>
    <row r="19" spans="4:8" ht="17.25" thickTop="1">
      <c r="D19" s="179"/>
      <c r="H19" s="118"/>
    </row>
    <row r="20" spans="1:8" ht="20.25" thickBot="1">
      <c r="A20" s="260" t="s">
        <v>97</v>
      </c>
      <c r="D20" s="268">
        <f>D18</f>
        <v>6564.85</v>
      </c>
      <c r="F20" s="268">
        <f>F18</f>
        <v>18166.25</v>
      </c>
      <c r="H20" s="118"/>
    </row>
    <row r="21" ht="20.25" thickTop="1">
      <c r="A21" s="260"/>
    </row>
    <row r="22" ht="19.5">
      <c r="A22" s="260"/>
    </row>
    <row r="23" ht="19.5">
      <c r="A23" s="260"/>
    </row>
    <row r="24" ht="19.5">
      <c r="A24" s="260"/>
    </row>
    <row r="25" spans="1:8" ht="19.5">
      <c r="A25" s="407" t="s">
        <v>234</v>
      </c>
      <c r="B25" s="407"/>
      <c r="C25" s="407"/>
      <c r="D25" s="407"/>
      <c r="E25" s="407"/>
      <c r="F25" s="407"/>
      <c r="H25" s="269"/>
    </row>
    <row r="26" ht="24.75" customHeight="1"/>
    <row r="27" spans="1:8" s="220" customFormat="1" ht="26.25" customHeight="1">
      <c r="A27" s="118"/>
      <c r="B27" s="118"/>
      <c r="C27" s="118"/>
      <c r="D27" s="118"/>
      <c r="E27" s="118"/>
      <c r="F27" s="179"/>
      <c r="G27" s="118"/>
      <c r="H27" s="179"/>
    </row>
    <row r="28" spans="1:7" ht="16.5" customHeight="1">
      <c r="A28" s="270"/>
      <c r="B28" s="270"/>
      <c r="C28" s="270"/>
      <c r="D28" s="177"/>
      <c r="E28" s="271"/>
      <c r="F28" s="259"/>
      <c r="G28" s="270"/>
    </row>
    <row r="29" spans="1:5" ht="16.5">
      <c r="A29" s="133" t="s">
        <v>144</v>
      </c>
      <c r="E29" s="272" t="s">
        <v>145</v>
      </c>
    </row>
    <row r="30" ht="16.5">
      <c r="E30" s="272"/>
    </row>
    <row r="31" ht="19.5">
      <c r="A31" s="260"/>
    </row>
    <row r="32" ht="19.5">
      <c r="A32" s="260"/>
    </row>
    <row r="33" ht="19.5">
      <c r="A33" s="260"/>
    </row>
    <row r="34" ht="19.5">
      <c r="A34" s="260"/>
    </row>
    <row r="35" ht="19.5">
      <c r="A35" s="260"/>
    </row>
    <row r="36" ht="19.5">
      <c r="A36" s="260"/>
    </row>
    <row r="37" ht="19.5">
      <c r="A37" s="260"/>
    </row>
    <row r="38" ht="19.5">
      <c r="A38" s="260"/>
    </row>
    <row r="39" ht="19.5">
      <c r="A39" s="260"/>
    </row>
    <row r="40" ht="19.5">
      <c r="A40" s="260"/>
    </row>
    <row r="41" ht="19.5">
      <c r="A41" s="260"/>
    </row>
    <row r="42" ht="16.5">
      <c r="E42" s="272"/>
    </row>
    <row r="43" ht="16.5">
      <c r="E43" s="272"/>
    </row>
    <row r="46" spans="1:8" ht="8.25" customHeight="1">
      <c r="A46" s="220"/>
      <c r="B46" s="220"/>
      <c r="C46" s="220"/>
      <c r="D46" s="220"/>
      <c r="E46" s="220"/>
      <c r="F46" s="273"/>
      <c r="G46" s="220"/>
      <c r="H46" s="273"/>
    </row>
    <row r="47" spans="1:8" ht="18" customHeight="1">
      <c r="A47" s="408"/>
      <c r="B47" s="408"/>
      <c r="C47" s="408"/>
      <c r="D47" s="408"/>
      <c r="E47" s="408"/>
      <c r="F47" s="408"/>
      <c r="G47" s="408"/>
      <c r="H47" s="408"/>
    </row>
    <row r="48" spans="1:8" ht="18" customHeight="1">
      <c r="A48" s="408"/>
      <c r="B48" s="408"/>
      <c r="C48" s="408"/>
      <c r="D48" s="408"/>
      <c r="E48" s="408"/>
      <c r="F48" s="408"/>
      <c r="G48" s="408"/>
      <c r="H48" s="408"/>
    </row>
    <row r="49" spans="1:8" ht="18" customHeight="1">
      <c r="A49" s="408"/>
      <c r="B49" s="408"/>
      <c r="C49" s="408"/>
      <c r="D49" s="408"/>
      <c r="E49" s="408"/>
      <c r="F49" s="408"/>
      <c r="G49" s="408"/>
      <c r="H49" s="408"/>
    </row>
    <row r="50" spans="1:8" ht="16.5">
      <c r="A50" s="274"/>
      <c r="B50" s="274"/>
      <c r="C50" s="274"/>
      <c r="D50" s="274"/>
      <c r="E50" s="274"/>
      <c r="F50" s="275"/>
      <c r="G50" s="274"/>
      <c r="H50" s="275"/>
    </row>
    <row r="51" spans="1:8" ht="16.5">
      <c r="A51" s="274"/>
      <c r="B51" s="274"/>
      <c r="C51" s="274"/>
      <c r="D51" s="274"/>
      <c r="E51" s="274"/>
      <c r="F51" s="275"/>
      <c r="G51" s="274"/>
      <c r="H51" s="275"/>
    </row>
    <row r="53" spans="3:4" ht="16.5">
      <c r="C53" s="177"/>
      <c r="D53" s="177"/>
    </row>
  </sheetData>
  <sheetProtection selectLockedCells="1" selectUnlockedCells="1"/>
  <mergeCells count="6">
    <mergeCell ref="A25:F25"/>
    <mergeCell ref="A47:H49"/>
    <mergeCell ref="A1:H1"/>
    <mergeCell ref="A2:H2"/>
    <mergeCell ref="A3:H3"/>
    <mergeCell ref="A4:H4"/>
  </mergeCells>
  <printOptions horizontalCentered="1"/>
  <pageMargins left="0.59" right="0.59" top="0.79" bottom="0.59" header="0.51" footer="0.51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showGridLines="0" zoomScale="120" zoomScaleNormal="120" zoomScalePageLayoutView="0" workbookViewId="0" topLeftCell="A25">
      <selection activeCell="E32" sqref="E32"/>
    </sheetView>
  </sheetViews>
  <sheetFormatPr defaultColWidth="9.00390625" defaultRowHeight="16.5"/>
  <cols>
    <col min="1" max="1" width="10.625" style="143" customWidth="1"/>
    <col min="2" max="2" width="4.25390625" style="143" customWidth="1"/>
    <col min="3" max="3" width="14.875" style="143" customWidth="1"/>
    <col min="4" max="4" width="6.50390625" style="143" customWidth="1"/>
    <col min="5" max="5" width="15.625" style="143" customWidth="1"/>
    <col min="6" max="6" width="4.625" style="230" customWidth="1"/>
    <col min="7" max="7" width="15.625" style="143" customWidth="1"/>
    <col min="8" max="16384" width="9.00390625" style="143" customWidth="1"/>
  </cols>
  <sheetData>
    <row r="1" spans="1:7" ht="20.25">
      <c r="A1" s="411" t="s">
        <v>0</v>
      </c>
      <c r="B1" s="411"/>
      <c r="C1" s="411"/>
      <c r="D1" s="411"/>
      <c r="E1" s="411"/>
      <c r="F1" s="411"/>
      <c r="G1" s="411"/>
    </row>
    <row r="2" spans="1:7" ht="20.25">
      <c r="A2" s="411" t="s">
        <v>1</v>
      </c>
      <c r="B2" s="411"/>
      <c r="C2" s="411"/>
      <c r="D2" s="411"/>
      <c r="E2" s="411"/>
      <c r="F2" s="411"/>
      <c r="G2" s="411"/>
    </row>
    <row r="3" spans="1:7" ht="20.25">
      <c r="A3" s="411" t="s">
        <v>10</v>
      </c>
      <c r="B3" s="411"/>
      <c r="C3" s="411"/>
      <c r="D3" s="411"/>
      <c r="E3" s="411"/>
      <c r="F3" s="411"/>
      <c r="G3" s="411"/>
    </row>
    <row r="4" spans="1:7" ht="19.5">
      <c r="A4" s="412" t="s">
        <v>228</v>
      </c>
      <c r="B4" s="412"/>
      <c r="C4" s="412"/>
      <c r="D4" s="412"/>
      <c r="E4" s="412"/>
      <c r="F4" s="412"/>
      <c r="G4" s="412"/>
    </row>
    <row r="5" spans="1:7" ht="19.5">
      <c r="A5" s="186"/>
      <c r="B5" s="186"/>
      <c r="C5" s="186"/>
      <c r="D5" s="186"/>
      <c r="E5" s="186"/>
      <c r="F5" s="186"/>
      <c r="G5" s="186"/>
    </row>
    <row r="6" spans="1:7" ht="16.5">
      <c r="A6" s="228"/>
      <c r="B6" s="228"/>
      <c r="C6" s="228"/>
      <c r="D6" s="228"/>
      <c r="E6" s="228"/>
      <c r="F6" s="228"/>
      <c r="G6" s="228"/>
    </row>
    <row r="7" spans="5:7" s="229" customFormat="1" ht="19.5" customHeight="1">
      <c r="E7" s="331">
        <v>2019</v>
      </c>
      <c r="F7" s="331"/>
      <c r="G7" s="331">
        <v>2018</v>
      </c>
    </row>
    <row r="8" spans="5:7" ht="16.5">
      <c r="E8" s="332" t="s">
        <v>4</v>
      </c>
      <c r="F8" s="333"/>
      <c r="G8" s="332" t="s">
        <v>4</v>
      </c>
    </row>
    <row r="9" spans="1:6" ht="19.5">
      <c r="A9" s="231" t="s">
        <v>11</v>
      </c>
      <c r="F9" s="203"/>
    </row>
    <row r="10" spans="5:7" s="185" customFormat="1" ht="12">
      <c r="E10" s="25"/>
      <c r="F10" s="232"/>
      <c r="G10" s="232"/>
    </row>
    <row r="11" spans="1:7" ht="16.5">
      <c r="A11" s="143" t="s">
        <v>12</v>
      </c>
      <c r="E11" s="204">
        <v>15474</v>
      </c>
      <c r="F11" s="203"/>
      <c r="G11" s="204">
        <v>15372</v>
      </c>
    </row>
    <row r="12" spans="1:7" ht="16.5">
      <c r="A12" s="143" t="s">
        <v>133</v>
      </c>
      <c r="E12" s="334"/>
      <c r="F12" s="203"/>
      <c r="G12" s="334">
        <v>5000</v>
      </c>
    </row>
    <row r="13" spans="1:7" ht="16.5">
      <c r="A13" s="143" t="s">
        <v>13</v>
      </c>
      <c r="E13" s="205">
        <v>20340</v>
      </c>
      <c r="F13" s="203"/>
      <c r="G13" s="205">
        <v>20160</v>
      </c>
    </row>
    <row r="14" spans="1:7" ht="16.5">
      <c r="A14" s="54" t="s">
        <v>14</v>
      </c>
      <c r="E14" s="205">
        <v>20410</v>
      </c>
      <c r="F14" s="203"/>
      <c r="G14" s="205">
        <v>17750</v>
      </c>
    </row>
    <row r="15" spans="5:7" ht="16.5">
      <c r="E15" s="233"/>
      <c r="F15" s="234"/>
      <c r="G15" s="233"/>
    </row>
    <row r="16" spans="4:7" ht="16.5">
      <c r="D16" s="230"/>
      <c r="E16" s="205">
        <f>SUM(E11:E15)</f>
        <v>56224</v>
      </c>
      <c r="F16" s="203"/>
      <c r="G16" s="205">
        <f>SUM(G11:G15)</f>
        <v>58282</v>
      </c>
    </row>
    <row r="17" spans="5:7" ht="16.5">
      <c r="E17" s="235"/>
      <c r="F17" s="203"/>
      <c r="G17" s="235"/>
    </row>
    <row r="18" spans="1:7" ht="17.25" customHeight="1">
      <c r="A18" s="143" t="s">
        <v>15</v>
      </c>
      <c r="E18" s="236"/>
      <c r="F18" s="232"/>
      <c r="G18" s="236"/>
    </row>
    <row r="19" spans="1:7" s="185" customFormat="1" ht="12" customHeight="1">
      <c r="A19" s="237"/>
      <c r="E19" s="238"/>
      <c r="F19" s="232"/>
      <c r="G19" s="238"/>
    </row>
    <row r="20" spans="1:7" ht="16.5">
      <c r="A20" s="143" t="s">
        <v>16</v>
      </c>
      <c r="D20" s="239"/>
      <c r="E20" s="240">
        <v>22207.3</v>
      </c>
      <c r="F20" s="203"/>
      <c r="G20" s="240">
        <v>21952.6</v>
      </c>
    </row>
    <row r="21" spans="1:7" ht="16.5">
      <c r="A21" s="143" t="s">
        <v>17</v>
      </c>
      <c r="D21" s="239"/>
      <c r="E21" s="241">
        <v>2554.6</v>
      </c>
      <c r="F21" s="203"/>
      <c r="G21" s="241">
        <v>2211.2</v>
      </c>
    </row>
    <row r="22" spans="1:7" ht="16.5">
      <c r="A22" s="143" t="s">
        <v>18</v>
      </c>
      <c r="E22" s="242">
        <v>32192</v>
      </c>
      <c r="F22" s="203"/>
      <c r="G22" s="242">
        <v>28544</v>
      </c>
    </row>
    <row r="23" spans="1:7" ht="16.5">
      <c r="A23" s="143" t="s">
        <v>107</v>
      </c>
      <c r="E23" s="242"/>
      <c r="F23" s="203"/>
      <c r="G23" s="242">
        <v>3300</v>
      </c>
    </row>
    <row r="24" spans="1:7" ht="16.5">
      <c r="A24" s="143" t="s">
        <v>90</v>
      </c>
      <c r="E24" s="243">
        <v>8046.5</v>
      </c>
      <c r="F24" s="203"/>
      <c r="G24" s="243">
        <v>4050</v>
      </c>
    </row>
    <row r="25" spans="1:7" ht="16.5">
      <c r="A25" s="143" t="s">
        <v>135</v>
      </c>
      <c r="E25" s="243"/>
      <c r="F25" s="203"/>
      <c r="G25" s="243">
        <v>318.9</v>
      </c>
    </row>
    <row r="26" spans="1:7" ht="16.5">
      <c r="A26" s="143" t="s">
        <v>221</v>
      </c>
      <c r="E26" s="243">
        <v>58</v>
      </c>
      <c r="F26" s="203"/>
      <c r="G26" s="243"/>
    </row>
    <row r="27" spans="1:7" ht="16.5">
      <c r="A27" s="143" t="s">
        <v>19</v>
      </c>
      <c r="E27" s="243">
        <v>1000</v>
      </c>
      <c r="F27" s="203"/>
      <c r="G27" s="243">
        <v>100</v>
      </c>
    </row>
    <row r="28" spans="1:7" ht="16.5">
      <c r="A28" s="143" t="s">
        <v>20</v>
      </c>
      <c r="E28" s="241">
        <v>200</v>
      </c>
      <c r="F28" s="203"/>
      <c r="G28" s="241"/>
    </row>
    <row r="29" spans="1:7" ht="16.5">
      <c r="A29" s="143" t="s">
        <v>21</v>
      </c>
      <c r="E29" s="197">
        <v>1567</v>
      </c>
      <c r="F29" s="203"/>
      <c r="G29" s="197">
        <v>956.2</v>
      </c>
    </row>
    <row r="30" spans="5:7" ht="16.5">
      <c r="E30" s="244">
        <f>SUM(E20:E29)</f>
        <v>67825.4</v>
      </c>
      <c r="F30" s="203"/>
      <c r="G30" s="244">
        <f>SUM(G20:G29)</f>
        <v>61432.9</v>
      </c>
    </row>
    <row r="31" spans="5:7" s="185" customFormat="1" ht="8.25">
      <c r="E31" s="245"/>
      <c r="F31" s="232"/>
      <c r="G31" s="245"/>
    </row>
    <row r="32" spans="1:7" ht="16.5">
      <c r="A32" s="54" t="s">
        <v>22</v>
      </c>
      <c r="E32" s="246">
        <f>(E16-E30)</f>
        <v>-11601.399999999994</v>
      </c>
      <c r="F32" s="203"/>
      <c r="G32" s="246">
        <f>(G16-G30)</f>
        <v>-3150.9000000000015</v>
      </c>
    </row>
    <row r="33" spans="1:7" ht="16.5">
      <c r="A33" s="54" t="s">
        <v>23</v>
      </c>
      <c r="E33" s="247">
        <v>18166.25</v>
      </c>
      <c r="F33" s="203"/>
      <c r="G33" s="247">
        <v>21317.15</v>
      </c>
    </row>
    <row r="34" spans="1:7" ht="16.5">
      <c r="A34" s="54" t="s">
        <v>24</v>
      </c>
      <c r="E34" s="248">
        <f>SUM(E32:E33)</f>
        <v>6564.850000000006</v>
      </c>
      <c r="F34" s="203"/>
      <c r="G34" s="248">
        <f>SUM(G32:G33)</f>
        <v>18166.25</v>
      </c>
    </row>
    <row r="35" spans="5:7" ht="16.5">
      <c r="E35" s="205"/>
      <c r="F35" s="203"/>
      <c r="G35" s="205"/>
    </row>
    <row r="36" spans="5:7" ht="18.75">
      <c r="E36" s="203"/>
      <c r="F36" s="249"/>
      <c r="G36" s="203"/>
    </row>
    <row r="37" spans="5:7" ht="16.5">
      <c r="E37" s="179"/>
      <c r="G37" s="143" t="s">
        <v>25</v>
      </c>
    </row>
    <row r="38" spans="5:11" ht="16.5">
      <c r="E38" s="250"/>
      <c r="K38" s="143" t="s">
        <v>25</v>
      </c>
    </row>
    <row r="39" ht="16.5">
      <c r="E39" s="201"/>
    </row>
    <row r="41" ht="16.5">
      <c r="F41" s="143"/>
    </row>
    <row r="42" ht="16.5">
      <c r="F42" s="143"/>
    </row>
    <row r="43" ht="16.5">
      <c r="F43" s="143"/>
    </row>
    <row r="44" ht="16.5">
      <c r="F44" s="143"/>
    </row>
    <row r="45" ht="16.5">
      <c r="F45" s="143"/>
    </row>
    <row r="46" ht="16.5">
      <c r="F46" s="143"/>
    </row>
  </sheetData>
  <sheetProtection selectLockedCells="1" selectUnlockedCells="1"/>
  <mergeCells count="4">
    <mergeCell ref="A1:G1"/>
    <mergeCell ref="A2:G2"/>
    <mergeCell ref="A3:G3"/>
    <mergeCell ref="A4:G4"/>
  </mergeCells>
  <printOptions horizontalCentered="1"/>
  <pageMargins left="0" right="0" top="1.06" bottom="0.75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3"/>
  <sheetViews>
    <sheetView showGridLines="0" tabSelected="1" zoomScale="120" zoomScaleNormal="120" zoomScalePageLayoutView="0" workbookViewId="0" topLeftCell="A1">
      <selection activeCell="A1" sqref="A1:G1"/>
    </sheetView>
  </sheetViews>
  <sheetFormatPr defaultColWidth="9.00390625" defaultRowHeight="16.5"/>
  <cols>
    <col min="1" max="1" width="5.875" style="143" customWidth="1"/>
    <col min="2" max="5" width="9.00390625" style="143" customWidth="1"/>
    <col min="6" max="6" width="14.375" style="143" customWidth="1"/>
    <col min="7" max="7" width="11.625" style="143" customWidth="1"/>
    <col min="8" max="9" width="9.00390625" style="143" customWidth="1"/>
    <col min="10" max="10" width="12.625" style="143" customWidth="1"/>
    <col min="11" max="11" width="18.125" style="143" customWidth="1"/>
    <col min="12" max="12" width="11.75390625" style="143" customWidth="1"/>
    <col min="13" max="13" width="6.625" style="143" customWidth="1"/>
    <col min="14" max="16384" width="9.00390625" style="143" customWidth="1"/>
  </cols>
  <sheetData>
    <row r="1" spans="1:14" s="184" customFormat="1" ht="19.5">
      <c r="A1" s="413" t="s">
        <v>142</v>
      </c>
      <c r="B1" s="413"/>
      <c r="C1" s="413"/>
      <c r="D1" s="413"/>
      <c r="E1" s="413"/>
      <c r="F1" s="413"/>
      <c r="G1" s="413"/>
      <c r="N1" s="224"/>
    </row>
    <row r="2" spans="1:14" s="184" customFormat="1" ht="19.5">
      <c r="A2" s="413" t="s">
        <v>143</v>
      </c>
      <c r="B2" s="413"/>
      <c r="C2" s="413"/>
      <c r="D2" s="413"/>
      <c r="E2" s="413"/>
      <c r="F2" s="413"/>
      <c r="G2" s="413"/>
      <c r="N2" s="224"/>
    </row>
    <row r="3" spans="1:14" s="184" customFormat="1" ht="19.5">
      <c r="A3" s="412" t="s">
        <v>146</v>
      </c>
      <c r="B3" s="412"/>
      <c r="C3" s="412"/>
      <c r="D3" s="412"/>
      <c r="E3" s="412"/>
      <c r="F3" s="412"/>
      <c r="G3" s="412"/>
      <c r="N3" s="224"/>
    </row>
    <row r="4" spans="1:14" s="184" customFormat="1" ht="19.5">
      <c r="A4" s="186"/>
      <c r="B4" s="187"/>
      <c r="C4" s="187"/>
      <c r="D4" s="187"/>
      <c r="E4" s="187"/>
      <c r="F4" s="187"/>
      <c r="G4" s="187"/>
      <c r="N4" s="224"/>
    </row>
    <row r="5" spans="2:7" ht="16.5">
      <c r="B5" s="188" t="s">
        <v>134</v>
      </c>
      <c r="G5" s="189"/>
    </row>
    <row r="6" spans="2:7" ht="16.5">
      <c r="B6" s="47"/>
      <c r="C6" s="47"/>
      <c r="D6" s="47"/>
      <c r="E6" s="47"/>
      <c r="F6" s="190" t="s">
        <v>4</v>
      </c>
      <c r="G6" s="191"/>
    </row>
    <row r="7" ht="16.5">
      <c r="B7" s="192" t="s">
        <v>11</v>
      </c>
    </row>
    <row r="8" spans="2:6" ht="16.5">
      <c r="B8" s="193" t="s">
        <v>26</v>
      </c>
      <c r="F8" s="194">
        <v>20410</v>
      </c>
    </row>
    <row r="9" spans="2:6" ht="16.5">
      <c r="B9" s="193"/>
      <c r="F9" s="194"/>
    </row>
    <row r="10" spans="6:9" ht="16.5">
      <c r="F10" s="195">
        <f>SUM(F8:F9)</f>
        <v>20410</v>
      </c>
      <c r="I10" s="225"/>
    </row>
    <row r="11" spans="2:9" ht="16.5">
      <c r="B11" s="192" t="s">
        <v>27</v>
      </c>
      <c r="I11" s="225"/>
    </row>
    <row r="12" spans="2:9" ht="16.5">
      <c r="B12" s="196" t="s">
        <v>95</v>
      </c>
      <c r="F12" s="197">
        <v>31192</v>
      </c>
      <c r="I12" s="225"/>
    </row>
    <row r="13" spans="2:9" ht="16.5">
      <c r="B13" s="131" t="s">
        <v>28</v>
      </c>
      <c r="F13" s="197">
        <v>1000</v>
      </c>
      <c r="I13" s="225"/>
    </row>
    <row r="14" ht="16.5">
      <c r="F14" s="195">
        <f>SUM(F12:F13)</f>
        <v>32192</v>
      </c>
    </row>
    <row r="15" s="185" customFormat="1" ht="8.25">
      <c r="F15" s="198"/>
    </row>
    <row r="16" spans="2:6" ht="16.5">
      <c r="B16" s="54" t="s">
        <v>29</v>
      </c>
      <c r="F16" s="314">
        <f>SUM(F10-F14)</f>
        <v>-11782</v>
      </c>
    </row>
    <row r="17" spans="1:7" ht="18" thickBot="1" thickTop="1">
      <c r="A17" s="199"/>
      <c r="B17" s="200"/>
      <c r="C17" s="200"/>
      <c r="D17" s="200"/>
      <c r="E17" s="200"/>
      <c r="F17" s="200"/>
      <c r="G17" s="200"/>
    </row>
    <row r="18" spans="1:7" ht="16.5">
      <c r="A18" s="201"/>
      <c r="B18" s="202"/>
      <c r="C18" s="202"/>
      <c r="D18" s="202"/>
      <c r="E18" s="202"/>
      <c r="F18" s="202"/>
      <c r="G18" s="202"/>
    </row>
    <row r="19" ht="16.5">
      <c r="B19" s="188" t="s">
        <v>16</v>
      </c>
    </row>
    <row r="20" spans="2:7" ht="16.5">
      <c r="B20" s="47"/>
      <c r="C20" s="47"/>
      <c r="D20" s="47"/>
      <c r="E20" s="47"/>
      <c r="F20" s="190" t="s">
        <v>4</v>
      </c>
      <c r="G20" s="47"/>
    </row>
    <row r="21" ht="16.5">
      <c r="B21" s="192" t="s">
        <v>11</v>
      </c>
    </row>
    <row r="22" spans="2:6" ht="16.5">
      <c r="B22" s="193" t="s">
        <v>26</v>
      </c>
      <c r="F22" s="197">
        <v>20340</v>
      </c>
    </row>
    <row r="23" spans="2:6" ht="16.5">
      <c r="B23" s="131"/>
      <c r="F23" s="195">
        <f>SUM(F22:F22)</f>
        <v>20340</v>
      </c>
    </row>
    <row r="24" spans="2:6" ht="16.5">
      <c r="B24" s="192" t="s">
        <v>27</v>
      </c>
      <c r="F24" s="203"/>
    </row>
    <row r="25" spans="2:7" ht="16.5">
      <c r="B25" s="131" t="s">
        <v>30</v>
      </c>
      <c r="F25" s="204">
        <v>20872.5</v>
      </c>
      <c r="G25" s="47"/>
    </row>
    <row r="26" spans="2:6" ht="16.5">
      <c r="B26" s="196" t="s">
        <v>28</v>
      </c>
      <c r="F26" s="205">
        <v>1334.8</v>
      </c>
    </row>
    <row r="27" spans="2:6" ht="16.5">
      <c r="B27" s="206"/>
      <c r="F27" s="205"/>
    </row>
    <row r="28" spans="2:9" ht="16.5">
      <c r="B28" s="131"/>
      <c r="F28" s="207">
        <f>SUM(F25:F27)</f>
        <v>22207.3</v>
      </c>
      <c r="I28" s="225"/>
    </row>
    <row r="29" s="185" customFormat="1" ht="8.25">
      <c r="F29" s="208"/>
    </row>
    <row r="30" spans="2:6" ht="17.25" thickBot="1">
      <c r="B30" s="143" t="s">
        <v>29</v>
      </c>
      <c r="F30" s="209">
        <f>SUM(F23-F28)</f>
        <v>-1867.2999999999993</v>
      </c>
    </row>
    <row r="31" spans="1:7" ht="75.75" customHeight="1" thickBot="1" thickTop="1">
      <c r="A31" s="199"/>
      <c r="B31" s="199"/>
      <c r="C31" s="199"/>
      <c r="D31" s="199"/>
      <c r="E31" s="199"/>
      <c r="F31" s="199"/>
      <c r="G31" s="199"/>
    </row>
    <row r="32" spans="1:7" s="47" customFormat="1" ht="19.5" customHeight="1">
      <c r="A32" s="201"/>
      <c r="B32" s="201"/>
      <c r="C32" s="201"/>
      <c r="D32" s="201"/>
      <c r="E32" s="201"/>
      <c r="F32" s="201"/>
      <c r="G32" s="201"/>
    </row>
    <row r="33" spans="1:7" s="47" customFormat="1" ht="19.5" customHeight="1">
      <c r="A33" s="186"/>
      <c r="B33" s="210" t="s">
        <v>229</v>
      </c>
      <c r="C33" s="211"/>
      <c r="D33" s="211"/>
      <c r="E33" s="211"/>
      <c r="F33" s="211"/>
      <c r="G33" s="118"/>
    </row>
    <row r="34" spans="1:7" s="47" customFormat="1" ht="19.5" customHeight="1">
      <c r="A34" s="186"/>
      <c r="B34" s="212"/>
      <c r="C34" s="211"/>
      <c r="D34" s="211"/>
      <c r="E34" s="211"/>
      <c r="F34" s="213" t="s">
        <v>4</v>
      </c>
      <c r="G34" s="1"/>
    </row>
    <row r="35" spans="2:7" s="47" customFormat="1" ht="19.5" customHeight="1">
      <c r="B35" s="214" t="s">
        <v>11</v>
      </c>
      <c r="C35" s="118"/>
      <c r="D35" s="118"/>
      <c r="E35" s="118"/>
      <c r="F35" s="118"/>
      <c r="G35" s="211"/>
    </row>
    <row r="36" spans="1:7" s="47" customFormat="1" ht="19.5" customHeight="1">
      <c r="A36" s="186"/>
      <c r="B36" s="215"/>
      <c r="C36" s="118"/>
      <c r="D36" s="118"/>
      <c r="E36" s="118"/>
      <c r="F36" s="216">
        <v>0</v>
      </c>
      <c r="G36" s="211"/>
    </row>
    <row r="37" spans="2:7" s="47" customFormat="1" ht="19.5" customHeight="1">
      <c r="B37" s="118"/>
      <c r="C37" s="118"/>
      <c r="D37" s="118"/>
      <c r="E37" s="118"/>
      <c r="F37" s="217">
        <f>SUM(F36)</f>
        <v>0</v>
      </c>
      <c r="G37" s="1"/>
    </row>
    <row r="38" spans="2:7" s="47" customFormat="1" ht="19.5" customHeight="1">
      <c r="B38" s="214" t="s">
        <v>27</v>
      </c>
      <c r="C38" s="118"/>
      <c r="D38" s="118"/>
      <c r="E38" s="118"/>
      <c r="F38" s="118"/>
      <c r="G38" s="118"/>
    </row>
    <row r="39" spans="2:12" s="47" customFormat="1" ht="19.5" customHeight="1">
      <c r="B39" s="226" t="s">
        <v>31</v>
      </c>
      <c r="C39" s="118"/>
      <c r="D39" s="118"/>
      <c r="E39" s="118"/>
      <c r="F39" s="227">
        <v>4500</v>
      </c>
      <c r="G39" s="118"/>
      <c r="K39" s="28"/>
      <c r="L39" s="29"/>
    </row>
    <row r="40" spans="2:12" s="47" customFormat="1" ht="19.5" customHeight="1">
      <c r="B40" s="143" t="s">
        <v>96</v>
      </c>
      <c r="C40" s="143"/>
      <c r="D40" s="131"/>
      <c r="E40" s="143"/>
      <c r="F40" s="197">
        <v>2268</v>
      </c>
      <c r="G40" s="143"/>
      <c r="K40" s="28"/>
      <c r="L40" s="14"/>
    </row>
    <row r="41" spans="2:12" s="47" customFormat="1" ht="19.5" customHeight="1">
      <c r="B41" s="143" t="s">
        <v>230</v>
      </c>
      <c r="C41" s="143"/>
      <c r="D41" s="131"/>
      <c r="E41" s="143"/>
      <c r="F41" s="197">
        <v>1278.5</v>
      </c>
      <c r="G41" s="143"/>
      <c r="K41" s="28"/>
      <c r="L41" s="14"/>
    </row>
    <row r="42" spans="2:12" s="47" customFormat="1" ht="19.5" customHeight="1">
      <c r="B42" s="118"/>
      <c r="C42" s="118"/>
      <c r="D42" s="118"/>
      <c r="E42" s="118"/>
      <c r="F42" s="219">
        <f>SUM(F39:F41)</f>
        <v>8046.5</v>
      </c>
      <c r="G42" s="118"/>
      <c r="K42" s="28"/>
      <c r="L42" s="14"/>
    </row>
    <row r="43" spans="2:7" s="47" customFormat="1" ht="8.25" customHeight="1">
      <c r="B43" s="220"/>
      <c r="C43" s="220"/>
      <c r="D43" s="220"/>
      <c r="E43" s="220"/>
      <c r="F43" s="221"/>
      <c r="G43" s="220"/>
    </row>
    <row r="44" spans="1:7" ht="19.5">
      <c r="A44" s="186"/>
      <c r="B44" t="s">
        <v>29</v>
      </c>
      <c r="C44" s="118"/>
      <c r="D44" s="118"/>
      <c r="E44" s="118"/>
      <c r="F44" s="315">
        <f>SUM(F37-F42)</f>
        <v>-8046.5</v>
      </c>
      <c r="G44" s="118"/>
    </row>
    <row r="45" spans="1:14" s="184" customFormat="1" ht="21" thickBot="1" thickTop="1">
      <c r="A45" s="200"/>
      <c r="B45" s="222"/>
      <c r="C45" s="222"/>
      <c r="D45" s="222"/>
      <c r="E45" s="222"/>
      <c r="F45" s="222"/>
      <c r="G45" s="223"/>
      <c r="N45" s="224"/>
    </row>
    <row r="46" spans="1:7" s="47" customFormat="1" ht="19.5" customHeight="1">
      <c r="A46" s="201"/>
      <c r="B46" s="201"/>
      <c r="C46" s="201"/>
      <c r="D46" s="201"/>
      <c r="E46" s="201"/>
      <c r="F46" s="201"/>
      <c r="G46" s="201"/>
    </row>
    <row r="47" spans="1:7" s="47" customFormat="1" ht="19.5" customHeight="1">
      <c r="A47" s="186"/>
      <c r="B47" s="210" t="s">
        <v>232</v>
      </c>
      <c r="C47" s="211"/>
      <c r="D47" s="211"/>
      <c r="E47" s="211"/>
      <c r="F47" s="211"/>
      <c r="G47" s="118"/>
    </row>
    <row r="48" spans="1:7" s="47" customFormat="1" ht="19.5" customHeight="1">
      <c r="A48" s="186"/>
      <c r="B48" s="212"/>
      <c r="C48" s="211"/>
      <c r="D48" s="211"/>
      <c r="E48" s="211"/>
      <c r="F48" s="213" t="s">
        <v>4</v>
      </c>
      <c r="G48" s="1"/>
    </row>
    <row r="49" spans="2:7" s="47" customFormat="1" ht="19.5" customHeight="1">
      <c r="B49" s="214" t="s">
        <v>11</v>
      </c>
      <c r="C49" s="118"/>
      <c r="D49" s="118"/>
      <c r="E49" s="118"/>
      <c r="F49" s="118"/>
      <c r="G49" s="211"/>
    </row>
    <row r="50" spans="1:7" s="47" customFormat="1" ht="19.5" customHeight="1">
      <c r="A50" s="186"/>
      <c r="B50" s="215"/>
      <c r="C50" s="118"/>
      <c r="D50" s="118"/>
      <c r="E50" s="118"/>
      <c r="F50" s="216">
        <v>0</v>
      </c>
      <c r="G50" s="211"/>
    </row>
    <row r="51" spans="2:7" s="47" customFormat="1" ht="19.5" customHeight="1">
      <c r="B51" s="118"/>
      <c r="C51" s="118"/>
      <c r="D51" s="118"/>
      <c r="E51" s="118"/>
      <c r="F51" s="217">
        <f>SUM(F50)</f>
        <v>0</v>
      </c>
      <c r="G51" s="1"/>
    </row>
    <row r="52" spans="2:7" s="47" customFormat="1" ht="19.5" customHeight="1">
      <c r="B52" s="214" t="s">
        <v>27</v>
      </c>
      <c r="C52" s="118"/>
      <c r="D52" s="118"/>
      <c r="E52" s="118"/>
      <c r="F52" s="118"/>
      <c r="G52" s="118"/>
    </row>
    <row r="53" spans="2:12" s="47" customFormat="1" ht="19.5" customHeight="1">
      <c r="B53" s="226" t="s">
        <v>136</v>
      </c>
      <c r="C53" s="118"/>
      <c r="D53" s="118"/>
      <c r="E53" s="118"/>
      <c r="F53" s="227">
        <v>58</v>
      </c>
      <c r="G53" s="118"/>
      <c r="K53" s="28"/>
      <c r="L53" s="29"/>
    </row>
    <row r="54" spans="2:12" s="47" customFormat="1" ht="19.5" customHeight="1">
      <c r="B54" s="118"/>
      <c r="C54" s="118"/>
      <c r="D54" s="118"/>
      <c r="E54" s="118"/>
      <c r="F54" s="219">
        <f>SUM(F53:F53)</f>
        <v>58</v>
      </c>
      <c r="G54" s="118"/>
      <c r="K54" s="28"/>
      <c r="L54" s="14"/>
    </row>
    <row r="55" spans="2:7" s="47" customFormat="1" ht="8.25" customHeight="1">
      <c r="B55" s="220"/>
      <c r="C55" s="220"/>
      <c r="D55" s="220"/>
      <c r="E55" s="220"/>
      <c r="F55" s="221"/>
      <c r="G55" s="220"/>
    </row>
    <row r="56" spans="1:7" ht="20.25" thickBot="1">
      <c r="A56" s="186"/>
      <c r="B56" t="s">
        <v>29</v>
      </c>
      <c r="C56" s="118"/>
      <c r="D56" s="118"/>
      <c r="E56" s="118"/>
      <c r="F56" s="315">
        <f>SUM(F51-F54)</f>
        <v>-58</v>
      </c>
      <c r="G56" s="118"/>
    </row>
    <row r="57" spans="1:14" s="184" customFormat="1" ht="21" thickBot="1" thickTop="1">
      <c r="A57" s="200"/>
      <c r="B57" s="222"/>
      <c r="C57" s="222"/>
      <c r="D57" s="222"/>
      <c r="E57" s="222"/>
      <c r="F57" s="222"/>
      <c r="G57" s="223"/>
      <c r="N57" s="224"/>
    </row>
    <row r="58" spans="1:14" s="184" customFormat="1" ht="19.5">
      <c r="A58" s="201"/>
      <c r="B58" s="201"/>
      <c r="C58" s="201"/>
      <c r="D58" s="201"/>
      <c r="E58" s="201"/>
      <c r="F58" s="201"/>
      <c r="G58" s="201"/>
      <c r="N58" s="224"/>
    </row>
    <row r="59" spans="1:14" s="184" customFormat="1" ht="19.5">
      <c r="A59" s="186"/>
      <c r="B59" s="210" t="s">
        <v>19</v>
      </c>
      <c r="C59" s="211"/>
      <c r="D59" s="211"/>
      <c r="E59" s="211"/>
      <c r="F59" s="211"/>
      <c r="G59" s="118"/>
      <c r="N59" s="224"/>
    </row>
    <row r="60" spans="1:14" s="184" customFormat="1" ht="19.5">
      <c r="A60" s="186"/>
      <c r="B60" s="212"/>
      <c r="C60" s="211"/>
      <c r="D60" s="211"/>
      <c r="E60" s="211"/>
      <c r="F60" s="213" t="s">
        <v>4</v>
      </c>
      <c r="G60" s="1"/>
      <c r="N60" s="224"/>
    </row>
    <row r="61" spans="2:7" s="47" customFormat="1" ht="18" customHeight="1">
      <c r="B61" s="214" t="s">
        <v>11</v>
      </c>
      <c r="C61" s="118"/>
      <c r="D61" s="118"/>
      <c r="E61" s="118"/>
      <c r="F61" s="118"/>
      <c r="G61" s="211"/>
    </row>
    <row r="62" spans="1:14" s="184" customFormat="1" ht="19.5">
      <c r="A62" s="186"/>
      <c r="B62" s="215" t="s">
        <v>12</v>
      </c>
      <c r="C62" s="118"/>
      <c r="D62" s="118"/>
      <c r="E62" s="118"/>
      <c r="F62" s="216">
        <v>0</v>
      </c>
      <c r="G62" s="211"/>
      <c r="N62" s="224"/>
    </row>
    <row r="63" spans="2:7" s="47" customFormat="1" ht="18" customHeight="1">
      <c r="B63" s="118"/>
      <c r="C63" s="118"/>
      <c r="D63" s="118"/>
      <c r="E63" s="118"/>
      <c r="F63" s="217">
        <f>SUM(F62)</f>
        <v>0</v>
      </c>
      <c r="G63" s="1"/>
    </row>
    <row r="64" spans="2:7" s="47" customFormat="1" ht="18" customHeight="1">
      <c r="B64" s="214" t="s">
        <v>27</v>
      </c>
      <c r="C64" s="118"/>
      <c r="D64" s="118"/>
      <c r="E64" s="118"/>
      <c r="F64" s="118"/>
      <c r="G64" s="118"/>
    </row>
    <row r="65" spans="1:14" s="184" customFormat="1" ht="19.5">
      <c r="A65" s="186"/>
      <c r="B65" s="54" t="s">
        <v>32</v>
      </c>
      <c r="F65" s="218">
        <v>1000</v>
      </c>
      <c r="G65" s="54"/>
      <c r="N65" s="224"/>
    </row>
    <row r="66" spans="2:7" s="47" customFormat="1" ht="17.25" customHeight="1">
      <c r="B66" s="118"/>
      <c r="C66" s="118"/>
      <c r="D66" s="118"/>
      <c r="E66" s="118"/>
      <c r="F66" s="219">
        <f>SUM(F65:F65)</f>
        <v>1000</v>
      </c>
      <c r="G66" s="118"/>
    </row>
    <row r="67" spans="2:7" s="47" customFormat="1" ht="7.5" customHeight="1">
      <c r="B67" s="220"/>
      <c r="C67" s="220"/>
      <c r="D67" s="220"/>
      <c r="E67" s="220"/>
      <c r="F67" s="221"/>
      <c r="G67" s="220"/>
    </row>
    <row r="68" spans="1:14" s="184" customFormat="1" ht="19.5">
      <c r="A68" s="186"/>
      <c r="B68" t="s">
        <v>29</v>
      </c>
      <c r="C68" s="118"/>
      <c r="D68" s="118"/>
      <c r="E68" s="118"/>
      <c r="F68" s="315">
        <f>SUM(F63-F66)</f>
        <v>-1000</v>
      </c>
      <c r="G68" s="118"/>
      <c r="N68" s="224"/>
    </row>
    <row r="69" spans="1:7" s="47" customFormat="1" ht="30.75" customHeight="1" thickBot="1" thickTop="1">
      <c r="A69" s="200"/>
      <c r="B69" s="222"/>
      <c r="C69" s="222"/>
      <c r="D69" s="222"/>
      <c r="E69" s="222"/>
      <c r="F69" s="222"/>
      <c r="G69" s="223"/>
    </row>
    <row r="70" spans="1:7" ht="16.5">
      <c r="A70" s="201"/>
      <c r="B70" s="201"/>
      <c r="C70" s="201"/>
      <c r="D70" s="201"/>
      <c r="E70" s="201"/>
      <c r="F70" s="201"/>
      <c r="G70" s="201"/>
    </row>
    <row r="71" spans="1:7" ht="19.5">
      <c r="A71" s="186"/>
      <c r="B71" s="210" t="s">
        <v>17</v>
      </c>
      <c r="C71" s="211"/>
      <c r="D71" s="211"/>
      <c r="E71" s="211"/>
      <c r="F71" s="211"/>
      <c r="G71" s="118"/>
    </row>
    <row r="72" spans="1:7" ht="19.5">
      <c r="A72" s="186"/>
      <c r="B72" s="212"/>
      <c r="C72" s="211"/>
      <c r="D72" s="211"/>
      <c r="E72" s="211"/>
      <c r="F72" s="213" t="s">
        <v>4</v>
      </c>
      <c r="G72" s="1"/>
    </row>
    <row r="73" spans="1:7" ht="16.5">
      <c r="A73" s="47"/>
      <c r="B73" s="214" t="s">
        <v>11</v>
      </c>
      <c r="C73" s="118"/>
      <c r="D73" s="118"/>
      <c r="E73" s="118"/>
      <c r="F73" s="118"/>
      <c r="G73" s="211"/>
    </row>
    <row r="74" spans="1:7" ht="19.5">
      <c r="A74" s="186"/>
      <c r="B74" s="215" t="s">
        <v>12</v>
      </c>
      <c r="C74" s="118"/>
      <c r="D74" s="118"/>
      <c r="E74" s="118"/>
      <c r="F74" s="216">
        <v>0</v>
      </c>
      <c r="G74" s="211"/>
    </row>
    <row r="75" spans="1:11" ht="16.5">
      <c r="A75" s="47"/>
      <c r="B75" s="118"/>
      <c r="C75" s="118"/>
      <c r="D75" s="118"/>
      <c r="E75" s="118"/>
      <c r="F75" s="217">
        <f>SUM(F74)</f>
        <v>0</v>
      </c>
      <c r="G75" s="1"/>
      <c r="J75" s="313"/>
      <c r="K75" s="69"/>
    </row>
    <row r="76" spans="1:11" ht="16.5">
      <c r="A76" s="47"/>
      <c r="B76" s="214" t="s">
        <v>27</v>
      </c>
      <c r="C76" s="118"/>
      <c r="D76" s="118"/>
      <c r="E76" s="118"/>
      <c r="F76" s="118"/>
      <c r="G76" s="118"/>
      <c r="J76" s="87"/>
      <c r="K76" s="69"/>
    </row>
    <row r="77" spans="1:11" ht="16.5">
      <c r="A77" s="47"/>
      <c r="B77" s="119" t="s">
        <v>79</v>
      </c>
      <c r="D77" s="118"/>
      <c r="E77" s="118"/>
      <c r="F77" s="180">
        <v>30</v>
      </c>
      <c r="G77" s="118"/>
      <c r="J77" s="87"/>
      <c r="K77" s="69"/>
    </row>
    <row r="78" spans="1:11" ht="16.5">
      <c r="A78" s="47"/>
      <c r="B78" s="181" t="s">
        <v>137</v>
      </c>
      <c r="D78" s="118"/>
      <c r="E78" s="118"/>
      <c r="F78" s="182">
        <v>1000</v>
      </c>
      <c r="G78" s="118"/>
      <c r="J78" s="87"/>
      <c r="K78" s="69"/>
    </row>
    <row r="79" spans="1:7" ht="20.25" thickBot="1">
      <c r="A79" s="186"/>
      <c r="B79" s="119" t="s">
        <v>80</v>
      </c>
      <c r="F79" s="335">
        <v>1524.6</v>
      </c>
      <c r="G79" s="54"/>
    </row>
    <row r="80" spans="1:7" ht="16.5">
      <c r="A80" s="47"/>
      <c r="B80" s="118"/>
      <c r="C80" s="118"/>
      <c r="D80" s="118"/>
      <c r="E80" s="118"/>
      <c r="F80" s="219">
        <f>SUM(F77:F79)</f>
        <v>2554.6</v>
      </c>
      <c r="G80" s="118"/>
    </row>
    <row r="81" spans="1:7" ht="16.5">
      <c r="A81" s="47"/>
      <c r="B81" s="220"/>
      <c r="C81" s="220"/>
      <c r="D81" s="220"/>
      <c r="E81" s="220"/>
      <c r="F81" s="221"/>
      <c r="G81" s="220"/>
    </row>
    <row r="82" spans="1:7" ht="19.5">
      <c r="A82" s="186"/>
      <c r="B82" t="s">
        <v>29</v>
      </c>
      <c r="C82" s="118"/>
      <c r="D82" s="118"/>
      <c r="E82" s="118"/>
      <c r="F82" s="315">
        <f>SUM(F75-F80)</f>
        <v>-2554.6</v>
      </c>
      <c r="G82" s="118"/>
    </row>
    <row r="83" spans="1:7" ht="16.5">
      <c r="A83" s="200"/>
      <c r="B83" s="222"/>
      <c r="C83" s="222"/>
      <c r="D83" s="222"/>
      <c r="E83" s="222"/>
      <c r="F83" s="222"/>
      <c r="G83" s="223"/>
    </row>
  </sheetData>
  <sheetProtection selectLockedCells="1" selectUnlockedCells="1"/>
  <mergeCells count="3">
    <mergeCell ref="A1:G1"/>
    <mergeCell ref="A2:G2"/>
    <mergeCell ref="A3:G3"/>
  </mergeCells>
  <printOptions horizontalCentered="1"/>
  <pageMargins left="0" right="0" top="0.79" bottom="0.67" header="0.51" footer="0.5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="120" zoomScaleNormal="120" zoomScalePageLayoutView="0" workbookViewId="0" topLeftCell="A4">
      <selection activeCell="I19" sqref="I19"/>
    </sheetView>
  </sheetViews>
  <sheetFormatPr defaultColWidth="9.00390625" defaultRowHeight="16.5"/>
  <cols>
    <col min="1" max="1" width="4.625" style="0" customWidth="1"/>
    <col min="5" max="5" width="19.50390625" style="0" customWidth="1"/>
    <col min="6" max="6" width="11.00390625" style="0" customWidth="1"/>
    <col min="7" max="7" width="13.875" style="0" customWidth="1"/>
    <col min="8" max="8" width="4.375" style="0" customWidth="1"/>
  </cols>
  <sheetData>
    <row r="1" spans="1:7" ht="19.5">
      <c r="A1" s="174"/>
      <c r="B1" s="414" t="s">
        <v>0</v>
      </c>
      <c r="C1" s="414"/>
      <c r="D1" s="414"/>
      <c r="E1" s="414"/>
      <c r="F1" s="414"/>
      <c r="G1" s="175"/>
    </row>
    <row r="2" spans="1:7" ht="19.5">
      <c r="A2" s="174"/>
      <c r="B2" s="414" t="s">
        <v>1</v>
      </c>
      <c r="C2" s="414"/>
      <c r="D2" s="414"/>
      <c r="E2" s="414"/>
      <c r="F2" s="414"/>
      <c r="G2" s="175"/>
    </row>
    <row r="3" spans="1:7" ht="19.5">
      <c r="A3" s="174"/>
      <c r="B3" s="415" t="s">
        <v>132</v>
      </c>
      <c r="C3" s="415"/>
      <c r="D3" s="415"/>
      <c r="E3" s="415"/>
      <c r="F3" s="415"/>
      <c r="G3" s="176"/>
    </row>
    <row r="4" spans="1:7" ht="19.5">
      <c r="A4" s="174"/>
      <c r="B4" s="103"/>
      <c r="C4" s="103"/>
      <c r="D4" s="103"/>
      <c r="E4" s="103"/>
      <c r="F4" s="103"/>
      <c r="G4" s="175"/>
    </row>
    <row r="5" spans="1:7" ht="16.5">
      <c r="A5" s="118"/>
      <c r="B5" s="177"/>
      <c r="C5" s="177"/>
      <c r="D5" s="177"/>
      <c r="E5" s="177"/>
      <c r="F5" s="178"/>
      <c r="G5" s="178" t="s">
        <v>4</v>
      </c>
    </row>
    <row r="6" spans="1:7" ht="16.5">
      <c r="A6" s="118"/>
      <c r="B6" s="118" t="s">
        <v>33</v>
      </c>
      <c r="C6" s="118"/>
      <c r="D6" s="118"/>
      <c r="E6" s="118"/>
      <c r="F6" s="179"/>
      <c r="G6" s="180">
        <v>6564.85</v>
      </c>
    </row>
    <row r="7" spans="1:7" ht="16.5">
      <c r="A7" s="118"/>
      <c r="B7" s="28" t="s">
        <v>177</v>
      </c>
      <c r="C7" s="28"/>
      <c r="D7" s="28"/>
      <c r="E7" s="118"/>
      <c r="F7" s="29"/>
      <c r="G7" s="49">
        <v>1512.5</v>
      </c>
    </row>
    <row r="8" spans="1:7" ht="16.5">
      <c r="A8" s="118"/>
      <c r="B8" s="28" t="s">
        <v>178</v>
      </c>
      <c r="C8" s="28"/>
      <c r="D8" s="28"/>
      <c r="E8" s="118"/>
      <c r="F8" s="29"/>
      <c r="G8" s="49">
        <v>1210</v>
      </c>
    </row>
    <row r="9" spans="1:7" ht="16.5">
      <c r="A9" s="118"/>
      <c r="B9" s="28" t="s">
        <v>179</v>
      </c>
      <c r="C9" s="28"/>
      <c r="D9" s="28"/>
      <c r="E9" s="118"/>
      <c r="F9" s="29"/>
      <c r="G9" s="49">
        <v>1512.5</v>
      </c>
    </row>
    <row r="10" spans="1:7" ht="16.5">
      <c r="A10" s="118"/>
      <c r="B10" s="28" t="s">
        <v>180</v>
      </c>
      <c r="C10" s="28"/>
      <c r="D10" s="28"/>
      <c r="E10" s="118"/>
      <c r="F10" s="29"/>
      <c r="G10" s="49">
        <v>1512.5</v>
      </c>
    </row>
    <row r="11" spans="1:7" ht="16.5">
      <c r="A11" s="118"/>
      <c r="B11" s="28" t="s">
        <v>181</v>
      </c>
      <c r="C11" s="28"/>
      <c r="D11" s="28"/>
      <c r="E11" s="118"/>
      <c r="F11" s="29"/>
      <c r="G11" s="49">
        <v>1512.5</v>
      </c>
    </row>
    <row r="12" spans="1:7" ht="16.5">
      <c r="A12" s="118"/>
      <c r="B12" s="28" t="s">
        <v>182</v>
      </c>
      <c r="C12" s="28"/>
      <c r="D12" s="28"/>
      <c r="E12" s="118"/>
      <c r="F12" s="29"/>
      <c r="G12" s="49">
        <v>1512.5</v>
      </c>
    </row>
    <row r="13" spans="1:7" ht="16.5">
      <c r="A13" s="118"/>
      <c r="B13" s="28" t="s">
        <v>174</v>
      </c>
      <c r="C13" s="28"/>
      <c r="D13" s="28"/>
      <c r="E13" s="118"/>
      <c r="F13" s="29"/>
      <c r="G13" s="49">
        <v>1512.5</v>
      </c>
    </row>
    <row r="14" spans="1:7" ht="16.5">
      <c r="A14" s="118"/>
      <c r="B14" s="28" t="s">
        <v>184</v>
      </c>
      <c r="C14" s="28"/>
      <c r="D14" s="28"/>
      <c r="E14" s="118"/>
      <c r="F14" s="29"/>
      <c r="G14" s="49">
        <v>200</v>
      </c>
    </row>
    <row r="15" spans="1:7" ht="16.5">
      <c r="A15" s="118"/>
      <c r="B15" s="347" t="s">
        <v>185</v>
      </c>
      <c r="C15" s="82"/>
      <c r="D15" s="82"/>
      <c r="E15" s="118"/>
      <c r="G15" s="29">
        <v>1512.5</v>
      </c>
    </row>
    <row r="16" spans="1:7" ht="16.5">
      <c r="A16" s="118"/>
      <c r="B16" s="82" t="s">
        <v>186</v>
      </c>
      <c r="G16" s="29">
        <v>-6278.4</v>
      </c>
    </row>
    <row r="17" spans="1:7" ht="16.5">
      <c r="A17" s="118"/>
      <c r="B17" s="82"/>
      <c r="D17" s="179"/>
      <c r="F17" s="179"/>
      <c r="G17" s="182">
        <f>SUM(G7:G16)</f>
        <v>5719.1</v>
      </c>
    </row>
    <row r="18" spans="1:7" ht="13.5" customHeight="1">
      <c r="A18" s="118"/>
      <c r="B18" s="118"/>
      <c r="C18" s="131"/>
      <c r="F18" s="179"/>
      <c r="G18" s="182"/>
    </row>
    <row r="19" spans="1:7" ht="16.5">
      <c r="A19" s="118"/>
      <c r="B19" t="s">
        <v>34</v>
      </c>
      <c r="C19" s="118"/>
      <c r="D19" s="118"/>
      <c r="E19" s="118"/>
      <c r="F19" s="179"/>
      <c r="G19" s="183">
        <f>G6+G17</f>
        <v>12283.95</v>
      </c>
    </row>
    <row r="20" spans="1:7" ht="16.5">
      <c r="A20" s="118"/>
      <c r="B20" s="118"/>
      <c r="C20" s="118"/>
      <c r="D20" s="118"/>
      <c r="E20" s="118"/>
      <c r="F20" s="179"/>
      <c r="G20" s="179"/>
    </row>
    <row r="21" spans="1:7" ht="16.5">
      <c r="A21" s="118"/>
      <c r="B21" s="118"/>
      <c r="C21" s="118"/>
      <c r="D21" s="118"/>
      <c r="E21" s="118"/>
      <c r="F21" s="179"/>
      <c r="G21" s="179"/>
    </row>
  </sheetData>
  <sheetProtection selectLockedCells="1" selectUnlockedCells="1"/>
  <mergeCells count="3">
    <mergeCell ref="B1:F1"/>
    <mergeCell ref="B2:F2"/>
    <mergeCell ref="B3:F3"/>
  </mergeCells>
  <printOptions/>
  <pageMargins left="0.71" right="0.71" top="0.75" bottom="0.75" header="0.51" footer="0.51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="120" zoomScaleNormal="120" zoomScalePageLayoutView="0" workbookViewId="0" topLeftCell="A1">
      <selection activeCell="B15" sqref="B15"/>
    </sheetView>
  </sheetViews>
  <sheetFormatPr defaultColWidth="9.00390625" defaultRowHeight="16.5"/>
  <cols>
    <col min="1" max="1" width="13.75390625" style="119" customWidth="1"/>
    <col min="2" max="2" width="29.375" style="119" customWidth="1"/>
    <col min="3" max="3" width="25.75390625" style="119" customWidth="1"/>
    <col min="4" max="4" width="15.25390625" style="120" customWidth="1"/>
    <col min="5" max="5" width="15.125" style="120" customWidth="1"/>
    <col min="6" max="6" width="11.25390625" style="121" customWidth="1"/>
    <col min="7" max="7" width="13.125" style="121" customWidth="1"/>
    <col min="8" max="8" width="12.00390625" style="121" bestFit="1" customWidth="1"/>
    <col min="9" max="16384" width="9.00390625" style="121" customWidth="1"/>
  </cols>
  <sheetData>
    <row r="1" spans="1:6" s="116" customFormat="1" ht="16.5">
      <c r="A1" s="122" t="s">
        <v>35</v>
      </c>
      <c r="B1" s="122" t="s">
        <v>36</v>
      </c>
      <c r="C1" s="122" t="s">
        <v>63</v>
      </c>
      <c r="D1" s="123" t="s">
        <v>40</v>
      </c>
      <c r="E1" s="123" t="s">
        <v>41</v>
      </c>
      <c r="F1" s="124"/>
    </row>
    <row r="2" spans="1:6" ht="16.5">
      <c r="A2" s="125" t="s">
        <v>44</v>
      </c>
      <c r="B2" s="119" t="s">
        <v>64</v>
      </c>
      <c r="C2" s="125" t="s">
        <v>65</v>
      </c>
      <c r="D2" s="126">
        <v>6564.85</v>
      </c>
      <c r="E2" s="127"/>
      <c r="F2" s="128"/>
    </row>
    <row r="3" spans="1:6" ht="16.5">
      <c r="A3" s="125" t="s">
        <v>48</v>
      </c>
      <c r="B3" s="119" t="s">
        <v>21</v>
      </c>
      <c r="C3" s="125" t="s">
        <v>66</v>
      </c>
      <c r="D3" s="127">
        <v>1567</v>
      </c>
      <c r="E3" s="127"/>
      <c r="F3" s="128"/>
    </row>
    <row r="4" spans="1:6" ht="16.5">
      <c r="A4" s="125" t="s">
        <v>49</v>
      </c>
      <c r="B4" s="119" t="s">
        <v>30</v>
      </c>
      <c r="C4" s="125" t="s">
        <v>66</v>
      </c>
      <c r="D4" s="129">
        <v>25372.5</v>
      </c>
      <c r="E4" s="127"/>
      <c r="F4" s="128"/>
    </row>
    <row r="5" spans="1:6" ht="16.5">
      <c r="A5" s="125" t="s">
        <v>50</v>
      </c>
      <c r="B5" s="119" t="s">
        <v>51</v>
      </c>
      <c r="C5" s="125" t="s">
        <v>66</v>
      </c>
      <c r="D5" s="129">
        <v>2334.8</v>
      </c>
      <c r="E5" s="127"/>
      <c r="F5" s="128"/>
    </row>
    <row r="6" spans="1:6" ht="16.5">
      <c r="A6" s="125" t="s">
        <v>52</v>
      </c>
      <c r="B6" s="119" t="s">
        <v>26</v>
      </c>
      <c r="C6" s="125" t="s">
        <v>67</v>
      </c>
      <c r="D6" s="129"/>
      <c r="E6" s="129">
        <v>40750</v>
      </c>
      <c r="F6" s="128"/>
    </row>
    <row r="7" spans="1:6" s="117" customFormat="1" ht="16.5">
      <c r="A7" s="130" t="s">
        <v>53</v>
      </c>
      <c r="B7" s="131" t="s">
        <v>54</v>
      </c>
      <c r="C7" s="130" t="s">
        <v>66</v>
      </c>
      <c r="D7" s="129">
        <v>38351.1</v>
      </c>
      <c r="E7" s="126"/>
      <c r="F7" s="132"/>
    </row>
    <row r="8" spans="1:6" ht="16.5">
      <c r="A8" s="125" t="s">
        <v>68</v>
      </c>
      <c r="B8" s="119" t="s">
        <v>69</v>
      </c>
      <c r="C8" s="125" t="s">
        <v>66</v>
      </c>
      <c r="D8" s="129">
        <v>200</v>
      </c>
      <c r="E8" s="127"/>
      <c r="F8" s="128"/>
    </row>
    <row r="9" spans="1:6" ht="16.5">
      <c r="A9" s="125" t="s">
        <v>56</v>
      </c>
      <c r="B9" s="119" t="s">
        <v>57</v>
      </c>
      <c r="C9" s="125" t="s">
        <v>67</v>
      </c>
      <c r="D9" s="129"/>
      <c r="E9" s="129">
        <v>15474</v>
      </c>
      <c r="F9" s="128"/>
    </row>
    <row r="10" spans="1:6" ht="16.5">
      <c r="A10" s="125" t="s">
        <v>91</v>
      </c>
      <c r="B10" s="119" t="s">
        <v>76</v>
      </c>
      <c r="C10" s="125" t="s">
        <v>67</v>
      </c>
      <c r="D10" s="129"/>
      <c r="E10" s="129">
        <v>0</v>
      </c>
      <c r="F10" s="128"/>
    </row>
    <row r="11" spans="1:7" ht="16.5">
      <c r="A11" s="303" t="s">
        <v>59</v>
      </c>
      <c r="B11" s="304" t="s">
        <v>94</v>
      </c>
      <c r="C11" s="303" t="s">
        <v>70</v>
      </c>
      <c r="E11" s="305">
        <v>11601.4</v>
      </c>
      <c r="F11" s="128"/>
      <c r="G11" s="121" t="s">
        <v>9</v>
      </c>
    </row>
    <row r="12" spans="1:7" s="118" customFormat="1" ht="16.5">
      <c r="A12" s="133"/>
      <c r="B12" s="134" t="s">
        <v>71</v>
      </c>
      <c r="C12" s="133"/>
      <c r="D12" s="135">
        <f>SUM(D2:D11)</f>
        <v>74390.25</v>
      </c>
      <c r="E12" s="135">
        <f>SUM(E2:E11)</f>
        <v>67825.4</v>
      </c>
      <c r="F12" s="133"/>
      <c r="G12" s="336">
        <f>SUM(D12-E12)</f>
        <v>6564.850000000006</v>
      </c>
    </row>
    <row r="17" spans="1:9" s="79" customFormat="1" ht="12">
      <c r="A17" s="10"/>
      <c r="B17" s="10"/>
      <c r="C17" s="16"/>
      <c r="D17" s="10"/>
      <c r="E17" s="10"/>
      <c r="F17" s="14"/>
      <c r="G17" s="14"/>
      <c r="H17" s="14"/>
      <c r="I17" s="10"/>
    </row>
    <row r="18" spans="1:9" s="79" customFormat="1" ht="12">
      <c r="A18" s="10"/>
      <c r="B18" s="10"/>
      <c r="C18" s="16"/>
      <c r="D18" s="10"/>
      <c r="E18" s="10"/>
      <c r="F18" s="14"/>
      <c r="G18" s="78"/>
      <c r="H18" s="14"/>
      <c r="I18" s="10"/>
    </row>
    <row r="19" spans="1:8" s="78" customFormat="1" ht="12">
      <c r="A19" s="10"/>
      <c r="B19" s="10"/>
      <c r="C19" s="16"/>
      <c r="D19" s="10"/>
      <c r="E19" s="15"/>
      <c r="F19" s="14"/>
      <c r="G19" s="14"/>
      <c r="H19" s="15"/>
    </row>
    <row r="20" spans="1:8" s="78" customFormat="1" ht="12">
      <c r="A20" s="10"/>
      <c r="B20" s="10"/>
      <c r="C20" s="16"/>
      <c r="D20" s="10"/>
      <c r="E20" s="15"/>
      <c r="F20" s="14"/>
      <c r="G20" s="14"/>
      <c r="H20" s="15"/>
    </row>
    <row r="21" spans="1:8" s="78" customFormat="1" ht="12">
      <c r="A21" s="10"/>
      <c r="B21" s="10"/>
      <c r="C21" s="16"/>
      <c r="D21" s="10"/>
      <c r="E21" s="15"/>
      <c r="F21" s="14"/>
      <c r="G21" s="136"/>
      <c r="H21" s="15"/>
    </row>
    <row r="22" spans="1:8" s="78" customFormat="1" ht="12">
      <c r="A22" s="10"/>
      <c r="B22" s="10"/>
      <c r="C22" s="16"/>
      <c r="D22" s="10"/>
      <c r="E22" s="15"/>
      <c r="F22" s="14"/>
      <c r="G22" s="14"/>
      <c r="H22" s="15"/>
    </row>
    <row r="23" spans="1:8" s="78" customFormat="1" ht="12">
      <c r="A23" s="10"/>
      <c r="B23" s="10"/>
      <c r="C23" s="16"/>
      <c r="D23" s="10"/>
      <c r="E23" s="15"/>
      <c r="F23" s="14"/>
      <c r="G23" s="14"/>
      <c r="H23" s="15"/>
    </row>
    <row r="24" spans="1:8" s="78" customFormat="1" ht="12">
      <c r="A24" s="10"/>
      <c r="B24" s="10"/>
      <c r="C24" s="16"/>
      <c r="D24" s="10"/>
      <c r="E24" s="15"/>
      <c r="F24" s="14"/>
      <c r="G24" s="14"/>
      <c r="H24" s="10"/>
    </row>
    <row r="25" spans="1:8" s="79" customFormat="1" ht="12">
      <c r="A25" s="10"/>
      <c r="B25" s="10"/>
      <c r="C25" s="16"/>
      <c r="D25" s="10"/>
      <c r="E25" s="15"/>
      <c r="F25" s="14"/>
      <c r="G25" s="14"/>
      <c r="H25" s="15"/>
    </row>
    <row r="26" spans="1:8" s="79" customFormat="1" ht="12">
      <c r="A26" s="10"/>
      <c r="B26" s="10"/>
      <c r="C26" s="16"/>
      <c r="D26" s="10"/>
      <c r="E26" s="15"/>
      <c r="F26" s="14"/>
      <c r="G26" s="14"/>
      <c r="H26" s="15"/>
    </row>
    <row r="27" spans="1:8" s="79" customFormat="1" ht="12">
      <c r="A27" s="10"/>
      <c r="B27" s="10"/>
      <c r="C27" s="16"/>
      <c r="D27" s="10"/>
      <c r="E27" s="15"/>
      <c r="F27" s="14"/>
      <c r="G27" s="14"/>
      <c r="H27" s="15"/>
    </row>
    <row r="28" spans="1:8" s="79" customFormat="1" ht="12">
      <c r="A28" s="10"/>
      <c r="B28" s="10"/>
      <c r="C28" s="16"/>
      <c r="D28" s="10"/>
      <c r="E28" s="15"/>
      <c r="F28" s="137"/>
      <c r="G28" s="14"/>
      <c r="H28" s="15"/>
    </row>
    <row r="29" spans="1:8" s="79" customFormat="1" ht="12">
      <c r="A29" s="10"/>
      <c r="B29" s="10"/>
      <c r="C29" s="16"/>
      <c r="D29" s="10"/>
      <c r="E29" s="87"/>
      <c r="F29" s="14"/>
      <c r="G29" s="14"/>
      <c r="H29" s="15"/>
    </row>
  </sheetData>
  <sheetProtection selectLockedCells="1" selectUnlockedCells="1"/>
  <printOptions horizontalCentered="1"/>
  <pageMargins left="0.7480314960629921" right="0.7480314960629921" top="1.3779527559055118" bottom="0.8661417322834646" header="0.5118110236220472" footer="0.5118110236220472"/>
  <pageSetup horizontalDpi="600" verticalDpi="600" orientation="landscape" paperSize="9" scale="95" r:id="rId1"/>
  <headerFooter scaleWithDoc="0" alignWithMargins="0">
    <oddHeader>&amp;C&amp;"Arial,粗體"&amp;14YCHLPYSS- PTA
Chart of Accounts
As at 31 Oct 2018</oddHeader>
    <oddFooter>&amp;R&amp;"MS San Serif,標準"&amp;8Page: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1"/>
  <sheetViews>
    <sheetView showGridLines="0" zoomScalePageLayoutView="0" workbookViewId="0" topLeftCell="A119">
      <selection activeCell="C110" sqref="C110"/>
    </sheetView>
  </sheetViews>
  <sheetFormatPr defaultColWidth="9.00390625" defaultRowHeight="16.5"/>
  <cols>
    <col min="1" max="1" width="6.25390625" style="0" customWidth="1"/>
    <col min="2" max="2" width="12.375" style="0" customWidth="1"/>
    <col min="3" max="3" width="15.625" style="363" customWidth="1"/>
    <col min="4" max="4" width="12.75390625" style="0" customWidth="1"/>
    <col min="5" max="5" width="32.875" style="0" customWidth="1"/>
    <col min="6" max="7" width="9.875" style="0" customWidth="1"/>
    <col min="8" max="8" width="10.75390625" style="0" customWidth="1"/>
    <col min="9" max="9" width="15.625" style="0" customWidth="1"/>
  </cols>
  <sheetData>
    <row r="1" spans="1:10" ht="16.5">
      <c r="A1" s="37" t="s">
        <v>35</v>
      </c>
      <c r="B1" s="37" t="s">
        <v>36</v>
      </c>
      <c r="C1" s="351" t="s">
        <v>37</v>
      </c>
      <c r="D1" s="37" t="s">
        <v>38</v>
      </c>
      <c r="E1" s="37" t="s">
        <v>39</v>
      </c>
      <c r="F1" s="39" t="s">
        <v>40</v>
      </c>
      <c r="G1" s="39" t="s">
        <v>41</v>
      </c>
      <c r="H1" s="39" t="s">
        <v>42</v>
      </c>
      <c r="I1" s="149" t="s">
        <v>43</v>
      </c>
      <c r="J1" s="52"/>
    </row>
    <row r="2" spans="1:10" ht="16.5">
      <c r="A2" s="100" t="s">
        <v>44</v>
      </c>
      <c r="B2" s="99" t="s">
        <v>45</v>
      </c>
      <c r="C2" s="343">
        <v>43405</v>
      </c>
      <c r="D2" s="96"/>
      <c r="E2" s="96" t="s">
        <v>139</v>
      </c>
      <c r="F2" s="300"/>
      <c r="G2" s="300"/>
      <c r="H2" s="58">
        <v>18166.25</v>
      </c>
      <c r="I2" s="337"/>
      <c r="J2" s="52"/>
    </row>
    <row r="3" spans="1:10" ht="16.5">
      <c r="A3" s="100" t="s">
        <v>44</v>
      </c>
      <c r="B3" s="99" t="s">
        <v>45</v>
      </c>
      <c r="C3" s="343">
        <v>43525</v>
      </c>
      <c r="D3" s="286" t="s">
        <v>189</v>
      </c>
      <c r="E3" s="28" t="s">
        <v>148</v>
      </c>
      <c r="F3" s="24">
        <v>15474</v>
      </c>
      <c r="G3" s="49"/>
      <c r="I3" s="115"/>
      <c r="J3" s="52"/>
    </row>
    <row r="4" spans="1:10" ht="16.5">
      <c r="A4" s="30" t="s">
        <v>44</v>
      </c>
      <c r="B4" s="99" t="s">
        <v>45</v>
      </c>
      <c r="C4" s="343">
        <v>43525</v>
      </c>
      <c r="D4" s="286" t="s">
        <v>191</v>
      </c>
      <c r="E4" s="82" t="s">
        <v>81</v>
      </c>
      <c r="F4" s="58">
        <v>6138</v>
      </c>
      <c r="G4" s="24"/>
      <c r="H4" s="58"/>
      <c r="I4" s="84"/>
      <c r="J4" s="52"/>
    </row>
    <row r="5" spans="1:10" ht="16.5">
      <c r="A5" s="30" t="s">
        <v>44</v>
      </c>
      <c r="B5" s="99" t="s">
        <v>45</v>
      </c>
      <c r="C5" s="343">
        <v>43525</v>
      </c>
      <c r="D5" s="286" t="s">
        <v>192</v>
      </c>
      <c r="E5" s="82" t="s">
        <v>82</v>
      </c>
      <c r="F5" s="58">
        <v>12688</v>
      </c>
      <c r="G5" s="24"/>
      <c r="H5" s="58"/>
      <c r="I5" s="22"/>
      <c r="J5" s="52"/>
    </row>
    <row r="6" spans="1:10" s="54" customFormat="1" ht="16.5">
      <c r="A6" s="30" t="s">
        <v>44</v>
      </c>
      <c r="B6" s="99" t="s">
        <v>45</v>
      </c>
      <c r="C6" s="343">
        <v>43530</v>
      </c>
      <c r="D6" s="286" t="s">
        <v>192</v>
      </c>
      <c r="E6" s="82" t="s">
        <v>82</v>
      </c>
      <c r="F6" s="58">
        <v>1584</v>
      </c>
      <c r="G6" s="83"/>
      <c r="H6" s="58"/>
      <c r="I6" s="22"/>
      <c r="J6" s="53"/>
    </row>
    <row r="7" spans="1:10" ht="16.5">
      <c r="A7" s="30" t="s">
        <v>44</v>
      </c>
      <c r="B7" s="99" t="s">
        <v>45</v>
      </c>
      <c r="C7" s="343">
        <v>43535</v>
      </c>
      <c r="D7" s="286" t="s">
        <v>192</v>
      </c>
      <c r="E7" s="28" t="s">
        <v>149</v>
      </c>
      <c r="F7" s="58"/>
      <c r="G7" s="57">
        <v>816</v>
      </c>
      <c r="H7" s="58"/>
      <c r="I7" s="28"/>
      <c r="J7" s="52"/>
    </row>
    <row r="8" spans="1:10" ht="16.5">
      <c r="A8" s="30" t="s">
        <v>44</v>
      </c>
      <c r="B8" s="99" t="s">
        <v>45</v>
      </c>
      <c r="C8" s="343">
        <v>43535</v>
      </c>
      <c r="D8" s="286" t="s">
        <v>192</v>
      </c>
      <c r="E8" s="28" t="s">
        <v>150</v>
      </c>
      <c r="F8" s="29"/>
      <c r="G8" s="49">
        <v>30376</v>
      </c>
      <c r="H8" s="58"/>
      <c r="I8" s="10"/>
      <c r="J8" s="52"/>
    </row>
    <row r="9" spans="1:10" s="143" customFormat="1" ht="16.5">
      <c r="A9" s="100" t="s">
        <v>44</v>
      </c>
      <c r="B9" s="99" t="s">
        <v>45</v>
      </c>
      <c r="C9" s="343">
        <v>43539</v>
      </c>
      <c r="D9" s="286" t="s">
        <v>195</v>
      </c>
      <c r="E9" s="28" t="s">
        <v>196</v>
      </c>
      <c r="F9" s="29"/>
      <c r="G9" s="49">
        <v>1008</v>
      </c>
      <c r="H9" s="58"/>
      <c r="I9" s="28"/>
      <c r="J9" s="53"/>
    </row>
    <row r="10" spans="1:10" ht="16.5">
      <c r="A10" s="30" t="s">
        <v>44</v>
      </c>
      <c r="B10" s="99" t="s">
        <v>45</v>
      </c>
      <c r="C10" s="343">
        <v>43551</v>
      </c>
      <c r="D10" s="286" t="s">
        <v>195</v>
      </c>
      <c r="E10" s="28" t="s">
        <v>153</v>
      </c>
      <c r="F10" s="29"/>
      <c r="G10" s="49">
        <v>30</v>
      </c>
      <c r="H10" s="58"/>
      <c r="I10" s="10"/>
      <c r="J10" s="52"/>
    </row>
    <row r="11" spans="1:10" s="54" customFormat="1" ht="16.5">
      <c r="A11" s="30" t="s">
        <v>44</v>
      </c>
      <c r="B11" s="99" t="s">
        <v>45</v>
      </c>
      <c r="C11" s="343">
        <v>43551</v>
      </c>
      <c r="D11" s="286" t="s">
        <v>195</v>
      </c>
      <c r="E11" s="23" t="s">
        <v>151</v>
      </c>
      <c r="F11" s="29"/>
      <c r="G11" s="49">
        <v>1000</v>
      </c>
      <c r="H11" s="58"/>
      <c r="I11" s="56"/>
      <c r="J11" s="53"/>
    </row>
    <row r="12" spans="1:10" s="54" customFormat="1" ht="16.5">
      <c r="A12" s="30" t="s">
        <v>44</v>
      </c>
      <c r="B12" s="99" t="s">
        <v>45</v>
      </c>
      <c r="C12" s="343">
        <v>43556</v>
      </c>
      <c r="D12" s="286" t="s">
        <v>192</v>
      </c>
      <c r="E12" s="28" t="s">
        <v>156</v>
      </c>
      <c r="F12" s="29"/>
      <c r="G12" s="49">
        <v>1000</v>
      </c>
      <c r="H12" s="58"/>
      <c r="I12" s="56"/>
      <c r="J12" s="53"/>
    </row>
    <row r="13" spans="1:10" ht="16.5">
      <c r="A13" s="30" t="s">
        <v>44</v>
      </c>
      <c r="B13" s="99" t="s">
        <v>45</v>
      </c>
      <c r="C13" s="343">
        <v>43570</v>
      </c>
      <c r="D13" s="327" t="s">
        <v>202</v>
      </c>
      <c r="E13" s="23" t="s">
        <v>199</v>
      </c>
      <c r="F13" s="29"/>
      <c r="G13" s="49">
        <v>152.5</v>
      </c>
      <c r="H13" s="58"/>
      <c r="I13" s="56"/>
      <c r="J13" s="52"/>
    </row>
    <row r="14" spans="1:10" ht="16.5">
      <c r="A14" s="30" t="s">
        <v>44</v>
      </c>
      <c r="B14" s="99" t="s">
        <v>45</v>
      </c>
      <c r="C14" s="343">
        <v>43605</v>
      </c>
      <c r="D14" s="327" t="s">
        <v>202</v>
      </c>
      <c r="E14" s="23" t="s">
        <v>152</v>
      </c>
      <c r="F14" s="58"/>
      <c r="G14" s="57">
        <v>500</v>
      </c>
      <c r="H14" s="58"/>
      <c r="I14" s="56"/>
      <c r="J14" s="52"/>
    </row>
    <row r="15" spans="1:10" s="54" customFormat="1" ht="16.5">
      <c r="A15" s="30" t="s">
        <v>44</v>
      </c>
      <c r="B15" s="99" t="s">
        <v>45</v>
      </c>
      <c r="C15" s="343">
        <v>43605</v>
      </c>
      <c r="D15" s="286" t="s">
        <v>195</v>
      </c>
      <c r="E15" s="23" t="s">
        <v>154</v>
      </c>
      <c r="F15" s="29"/>
      <c r="G15" s="49">
        <v>516.6</v>
      </c>
      <c r="H15" s="58"/>
      <c r="I15" s="56"/>
      <c r="J15" s="53"/>
    </row>
    <row r="16" spans="1:10" s="54" customFormat="1" ht="16.5">
      <c r="A16" s="30" t="s">
        <v>44</v>
      </c>
      <c r="B16" s="99" t="s">
        <v>45</v>
      </c>
      <c r="C16" s="343">
        <v>43651</v>
      </c>
      <c r="D16" s="327" t="s">
        <v>202</v>
      </c>
      <c r="E16" s="23" t="s">
        <v>108</v>
      </c>
      <c r="F16" s="58"/>
      <c r="G16" s="24">
        <v>75</v>
      </c>
      <c r="H16" s="101"/>
      <c r="I16" s="56"/>
      <c r="J16" s="53"/>
    </row>
    <row r="17" spans="1:10" ht="16.5">
      <c r="A17" s="30" t="s">
        <v>44</v>
      </c>
      <c r="B17" s="99" t="s">
        <v>45</v>
      </c>
      <c r="C17" s="343">
        <v>43661</v>
      </c>
      <c r="D17" s="327" t="s">
        <v>204</v>
      </c>
      <c r="E17" s="28" t="s">
        <v>157</v>
      </c>
      <c r="F17" s="29"/>
      <c r="G17" s="24">
        <v>1000</v>
      </c>
      <c r="H17" s="102"/>
      <c r="I17" s="56"/>
      <c r="J17" s="52"/>
    </row>
    <row r="18" spans="1:10" ht="16.5">
      <c r="A18" s="100" t="s">
        <v>44</v>
      </c>
      <c r="B18" s="99" t="s">
        <v>45</v>
      </c>
      <c r="C18" s="344">
        <v>43662</v>
      </c>
      <c r="D18" s="327" t="s">
        <v>207</v>
      </c>
      <c r="E18" s="28" t="s">
        <v>83</v>
      </c>
      <c r="F18" s="29">
        <v>1620</v>
      </c>
      <c r="G18" s="49"/>
      <c r="H18" s="102"/>
      <c r="I18" s="56"/>
      <c r="J18" s="52"/>
    </row>
    <row r="19" spans="1:10" s="54" customFormat="1" ht="16.5">
      <c r="A19" s="30" t="s">
        <v>44</v>
      </c>
      <c r="B19" s="99" t="s">
        <v>45</v>
      </c>
      <c r="C19" s="344">
        <v>43662</v>
      </c>
      <c r="D19" s="327" t="s">
        <v>208</v>
      </c>
      <c r="E19" s="28" t="s">
        <v>84</v>
      </c>
      <c r="F19" s="29">
        <v>17460</v>
      </c>
      <c r="G19" s="24"/>
      <c r="H19" s="102"/>
      <c r="I19" s="56"/>
      <c r="J19" s="53"/>
    </row>
    <row r="20" spans="1:10" ht="16.5">
      <c r="A20" s="30" t="s">
        <v>44</v>
      </c>
      <c r="B20" s="99" t="s">
        <v>45</v>
      </c>
      <c r="C20" s="344">
        <v>43665</v>
      </c>
      <c r="D20" s="327" t="s">
        <v>202</v>
      </c>
      <c r="E20" s="23" t="s">
        <v>158</v>
      </c>
      <c r="F20" s="29"/>
      <c r="G20" s="49">
        <v>233.2</v>
      </c>
      <c r="H20" s="102"/>
      <c r="I20" s="10"/>
      <c r="J20" s="52"/>
    </row>
    <row r="21" spans="1:10" ht="16.5">
      <c r="A21" s="30" t="s">
        <v>44</v>
      </c>
      <c r="B21" s="99" t="s">
        <v>45</v>
      </c>
      <c r="C21" s="344">
        <v>43678</v>
      </c>
      <c r="D21" s="327" t="s">
        <v>207</v>
      </c>
      <c r="E21" s="28" t="s">
        <v>84</v>
      </c>
      <c r="F21" s="29">
        <v>720</v>
      </c>
      <c r="G21" s="24"/>
      <c r="H21" s="102"/>
      <c r="I21" s="10"/>
      <c r="J21" s="52"/>
    </row>
    <row r="22" spans="1:10" ht="16.5">
      <c r="A22" s="30" t="s">
        <v>44</v>
      </c>
      <c r="B22" s="99" t="s">
        <v>45</v>
      </c>
      <c r="C22" s="343">
        <v>43682</v>
      </c>
      <c r="D22" s="56" t="s">
        <v>210</v>
      </c>
      <c r="E22" s="23" t="s">
        <v>108</v>
      </c>
      <c r="F22" s="58"/>
      <c r="G22" s="24">
        <v>75</v>
      </c>
      <c r="H22" s="102"/>
      <c r="I22" s="10"/>
      <c r="J22" s="52"/>
    </row>
    <row r="23" spans="1:10" ht="16.5">
      <c r="A23" s="30" t="s">
        <v>44</v>
      </c>
      <c r="B23" s="99" t="s">
        <v>45</v>
      </c>
      <c r="C23" s="344">
        <v>43689</v>
      </c>
      <c r="D23" s="327" t="s">
        <v>211</v>
      </c>
      <c r="E23" s="28" t="s">
        <v>84</v>
      </c>
      <c r="F23" s="29">
        <v>540</v>
      </c>
      <c r="G23" s="24"/>
      <c r="H23" s="102"/>
      <c r="I23" s="10"/>
      <c r="J23" s="52"/>
    </row>
    <row r="24" spans="1:10" ht="16.5">
      <c r="A24" s="30" t="s">
        <v>44</v>
      </c>
      <c r="B24" s="99" t="s">
        <v>45</v>
      </c>
      <c r="C24" s="344">
        <v>43724</v>
      </c>
      <c r="D24" s="327" t="s">
        <v>212</v>
      </c>
      <c r="E24" s="28" t="s">
        <v>161</v>
      </c>
      <c r="F24" s="29"/>
      <c r="G24" s="29">
        <v>1334.8</v>
      </c>
      <c r="H24" s="102"/>
      <c r="I24" s="10"/>
      <c r="J24" s="52"/>
    </row>
    <row r="25" spans="1:10" ht="16.5">
      <c r="A25" s="97" t="s">
        <v>44</v>
      </c>
      <c r="B25" s="98" t="s">
        <v>45</v>
      </c>
      <c r="C25" s="344">
        <v>43749</v>
      </c>
      <c r="D25" s="327" t="s">
        <v>212</v>
      </c>
      <c r="E25" s="28" t="s">
        <v>162</v>
      </c>
      <c r="F25" s="29"/>
      <c r="G25" s="49">
        <v>1512.5</v>
      </c>
      <c r="H25" s="102"/>
      <c r="I25" s="10"/>
      <c r="J25" s="52"/>
    </row>
    <row r="26" spans="1:10" s="143" customFormat="1" ht="16.5">
      <c r="A26" s="68" t="s">
        <v>44</v>
      </c>
      <c r="B26" s="98" t="s">
        <v>45</v>
      </c>
      <c r="C26" s="344">
        <v>43752</v>
      </c>
      <c r="D26" s="327" t="s">
        <v>212</v>
      </c>
      <c r="E26" s="28" t="s">
        <v>163</v>
      </c>
      <c r="F26" s="29"/>
      <c r="G26" s="49">
        <v>1512.5</v>
      </c>
      <c r="H26" s="102"/>
      <c r="I26" s="56"/>
      <c r="J26" s="53"/>
    </row>
    <row r="27" spans="1:10" ht="16.5">
      <c r="A27" s="68" t="s">
        <v>44</v>
      </c>
      <c r="B27" s="98" t="s">
        <v>45</v>
      </c>
      <c r="C27" s="344">
        <v>43752</v>
      </c>
      <c r="D27" s="327" t="s">
        <v>212</v>
      </c>
      <c r="E27" s="28" t="s">
        <v>164</v>
      </c>
      <c r="F27" s="29"/>
      <c r="G27" s="49">
        <v>1512.5</v>
      </c>
      <c r="H27" s="102"/>
      <c r="I27" s="10"/>
      <c r="J27" s="52"/>
    </row>
    <row r="28" spans="1:10" ht="16.5">
      <c r="A28" s="68" t="s">
        <v>44</v>
      </c>
      <c r="B28" s="98" t="s">
        <v>45</v>
      </c>
      <c r="C28" s="344">
        <v>43754</v>
      </c>
      <c r="D28" s="327" t="s">
        <v>212</v>
      </c>
      <c r="E28" s="28" t="s">
        <v>165</v>
      </c>
      <c r="F28" s="29"/>
      <c r="G28" s="49">
        <v>1512.5</v>
      </c>
      <c r="H28" s="102"/>
      <c r="I28" s="10"/>
      <c r="J28" s="52"/>
    </row>
    <row r="29" spans="1:10" ht="16.5">
      <c r="A29" s="30" t="s">
        <v>44</v>
      </c>
      <c r="B29" s="99" t="s">
        <v>45</v>
      </c>
      <c r="C29" s="344">
        <v>43754</v>
      </c>
      <c r="D29" s="10" t="s">
        <v>217</v>
      </c>
      <c r="E29" s="28" t="s">
        <v>169</v>
      </c>
      <c r="F29" s="29"/>
      <c r="G29" s="49">
        <v>4500</v>
      </c>
      <c r="H29" s="102"/>
      <c r="I29" s="10"/>
      <c r="J29" s="52"/>
    </row>
    <row r="30" spans="1:10" ht="16.5">
      <c r="A30" s="68" t="s">
        <v>44</v>
      </c>
      <c r="B30" s="98" t="s">
        <v>45</v>
      </c>
      <c r="C30" s="344">
        <v>43756</v>
      </c>
      <c r="D30" s="327" t="s">
        <v>212</v>
      </c>
      <c r="E30" s="28" t="s">
        <v>166</v>
      </c>
      <c r="F30" s="29"/>
      <c r="G30" s="49">
        <v>1512.5</v>
      </c>
      <c r="H30" s="102"/>
      <c r="I30" s="10"/>
      <c r="J30" s="52"/>
    </row>
    <row r="31" spans="1:10" ht="16.5">
      <c r="A31" s="68" t="s">
        <v>44</v>
      </c>
      <c r="B31" s="98" t="s">
        <v>45</v>
      </c>
      <c r="C31" s="344">
        <v>43759</v>
      </c>
      <c r="D31" s="327" t="s">
        <v>214</v>
      </c>
      <c r="E31" s="28" t="s">
        <v>167</v>
      </c>
      <c r="F31" s="29"/>
      <c r="G31" s="49">
        <v>1512.5</v>
      </c>
      <c r="H31" s="102"/>
      <c r="I31" s="10"/>
      <c r="J31" s="52"/>
    </row>
    <row r="32" spans="1:10" ht="16.5">
      <c r="A32" s="68" t="s">
        <v>44</v>
      </c>
      <c r="B32" s="98" t="s">
        <v>45</v>
      </c>
      <c r="C32" s="344">
        <v>43762</v>
      </c>
      <c r="D32" s="327" t="s">
        <v>218</v>
      </c>
      <c r="E32" s="28" t="s">
        <v>168</v>
      </c>
      <c r="F32" s="14"/>
      <c r="G32" s="49">
        <v>58</v>
      </c>
      <c r="H32" s="102"/>
      <c r="I32" s="10"/>
      <c r="J32" s="52"/>
    </row>
    <row r="33" spans="1:10" ht="16.5">
      <c r="A33" s="97" t="s">
        <v>44</v>
      </c>
      <c r="B33" s="98" t="s">
        <v>45</v>
      </c>
      <c r="C33" s="344">
        <v>43762</v>
      </c>
      <c r="D33" s="10" t="s">
        <v>217</v>
      </c>
      <c r="E33" s="28" t="s">
        <v>170</v>
      </c>
      <c r="F33" s="14"/>
      <c r="G33" s="49">
        <v>74.5</v>
      </c>
      <c r="H33" s="102"/>
      <c r="I33" s="10"/>
      <c r="J33" s="52"/>
    </row>
    <row r="34" spans="1:10" ht="16.5">
      <c r="A34" s="68" t="s">
        <v>44</v>
      </c>
      <c r="B34" s="98" t="s">
        <v>45</v>
      </c>
      <c r="C34" s="344">
        <v>43762</v>
      </c>
      <c r="D34" s="56" t="s">
        <v>210</v>
      </c>
      <c r="E34" s="28" t="s">
        <v>171</v>
      </c>
      <c r="F34" s="14"/>
      <c r="G34" s="69">
        <v>134.3</v>
      </c>
      <c r="H34" s="102"/>
      <c r="I34" s="10"/>
      <c r="J34" s="52"/>
    </row>
    <row r="35" spans="1:10" ht="16.5">
      <c r="A35" s="68" t="s">
        <v>44</v>
      </c>
      <c r="B35" s="98" t="s">
        <v>45</v>
      </c>
      <c r="C35" s="344">
        <v>43762</v>
      </c>
      <c r="D35" s="56" t="s">
        <v>210</v>
      </c>
      <c r="E35" s="28" t="s">
        <v>172</v>
      </c>
      <c r="F35" s="14"/>
      <c r="G35" s="69">
        <v>397</v>
      </c>
      <c r="H35" s="102"/>
      <c r="I35" s="10"/>
      <c r="J35" s="52"/>
    </row>
    <row r="36" spans="1:10" ht="16.5">
      <c r="A36" s="68" t="s">
        <v>44</v>
      </c>
      <c r="B36" s="31" t="s">
        <v>98</v>
      </c>
      <c r="C36" s="344">
        <v>43762</v>
      </c>
      <c r="D36" s="10" t="s">
        <v>217</v>
      </c>
      <c r="E36" s="28" t="s">
        <v>173</v>
      </c>
      <c r="F36" s="14"/>
      <c r="G36" s="49">
        <v>1204</v>
      </c>
      <c r="H36" s="102"/>
      <c r="I36" s="10"/>
      <c r="J36" s="52"/>
    </row>
    <row r="37" spans="1:10" ht="16.5">
      <c r="A37" s="97" t="s">
        <v>44</v>
      </c>
      <c r="B37" s="31" t="s">
        <v>98</v>
      </c>
      <c r="C37" s="344">
        <v>43763</v>
      </c>
      <c r="D37" s="10" t="s">
        <v>217</v>
      </c>
      <c r="E37" s="28" t="s">
        <v>222</v>
      </c>
      <c r="F37" s="66"/>
      <c r="G37" s="49">
        <v>2268</v>
      </c>
      <c r="H37" s="102"/>
      <c r="I37" s="10"/>
      <c r="J37" s="52"/>
    </row>
    <row r="38" spans="1:10" ht="16.5">
      <c r="A38" s="30" t="s">
        <v>44</v>
      </c>
      <c r="B38" s="99" t="s">
        <v>45</v>
      </c>
      <c r="C38" s="343">
        <v>43768</v>
      </c>
      <c r="D38" s="327" t="s">
        <v>214</v>
      </c>
      <c r="E38" s="28" t="s">
        <v>174</v>
      </c>
      <c r="F38" s="58"/>
      <c r="G38" s="24">
        <v>1512.5</v>
      </c>
      <c r="H38" s="102"/>
      <c r="I38" s="10"/>
      <c r="J38" s="52"/>
    </row>
    <row r="39" spans="1:10" ht="16.5">
      <c r="A39" s="68" t="s">
        <v>44</v>
      </c>
      <c r="B39" s="98" t="s">
        <v>45</v>
      </c>
      <c r="C39" s="343">
        <v>43768</v>
      </c>
      <c r="D39" s="327" t="s">
        <v>214</v>
      </c>
      <c r="E39" s="28" t="s">
        <v>177</v>
      </c>
      <c r="F39" s="29"/>
      <c r="G39" s="49">
        <v>1512.5</v>
      </c>
      <c r="H39" s="102"/>
      <c r="I39" s="10"/>
      <c r="J39" s="52"/>
    </row>
    <row r="40" spans="1:10" ht="16.5">
      <c r="A40" s="68" t="s">
        <v>44</v>
      </c>
      <c r="B40" s="98" t="s">
        <v>45</v>
      </c>
      <c r="C40" s="343">
        <v>43768</v>
      </c>
      <c r="D40" s="327" t="s">
        <v>214</v>
      </c>
      <c r="E40" s="28" t="s">
        <v>178</v>
      </c>
      <c r="F40" s="29"/>
      <c r="G40" s="49">
        <v>1210</v>
      </c>
      <c r="H40" s="102"/>
      <c r="I40" s="10"/>
      <c r="J40" s="52"/>
    </row>
    <row r="41" spans="1:10" ht="16.5">
      <c r="A41" s="68" t="s">
        <v>44</v>
      </c>
      <c r="B41" s="98" t="s">
        <v>45</v>
      </c>
      <c r="C41" s="343">
        <v>43768</v>
      </c>
      <c r="D41" s="327" t="s">
        <v>214</v>
      </c>
      <c r="E41" s="28" t="s">
        <v>179</v>
      </c>
      <c r="F41" s="29"/>
      <c r="G41" s="49">
        <v>1512.5</v>
      </c>
      <c r="H41" s="102"/>
      <c r="I41" s="10"/>
      <c r="J41" s="52"/>
    </row>
    <row r="42" spans="1:10" s="54" customFormat="1" ht="16.5">
      <c r="A42" s="68" t="s">
        <v>44</v>
      </c>
      <c r="B42" s="98" t="s">
        <v>45</v>
      </c>
      <c r="C42" s="343">
        <v>43768</v>
      </c>
      <c r="D42" s="327" t="s">
        <v>214</v>
      </c>
      <c r="E42" s="28" t="s">
        <v>180</v>
      </c>
      <c r="F42" s="29"/>
      <c r="G42" s="49">
        <v>1512.5</v>
      </c>
      <c r="H42" s="102"/>
      <c r="I42" s="27"/>
      <c r="J42" s="53"/>
    </row>
    <row r="43" spans="1:10" ht="16.5">
      <c r="A43" s="68" t="s">
        <v>44</v>
      </c>
      <c r="B43" s="98" t="s">
        <v>45</v>
      </c>
      <c r="C43" s="343">
        <v>43768</v>
      </c>
      <c r="D43" s="327" t="s">
        <v>214</v>
      </c>
      <c r="E43" s="28" t="s">
        <v>181</v>
      </c>
      <c r="F43" s="29"/>
      <c r="G43" s="49">
        <v>1512.5</v>
      </c>
      <c r="H43" s="102"/>
      <c r="I43" s="10"/>
      <c r="J43" s="52"/>
    </row>
    <row r="44" spans="1:10" ht="16.5">
      <c r="A44" s="68" t="s">
        <v>44</v>
      </c>
      <c r="B44" s="98" t="s">
        <v>45</v>
      </c>
      <c r="C44" s="343">
        <v>43768</v>
      </c>
      <c r="D44" s="327" t="s">
        <v>214</v>
      </c>
      <c r="E44" s="28" t="s">
        <v>182</v>
      </c>
      <c r="F44" s="29"/>
      <c r="G44" s="49">
        <v>1512.5</v>
      </c>
      <c r="H44" s="102"/>
      <c r="I44" s="10"/>
      <c r="J44" s="52"/>
    </row>
    <row r="45" spans="1:10" ht="16.5">
      <c r="A45" s="68" t="s">
        <v>44</v>
      </c>
      <c r="B45" s="98" t="s">
        <v>45</v>
      </c>
      <c r="C45" s="343">
        <v>43768</v>
      </c>
      <c r="D45" s="327" t="s">
        <v>215</v>
      </c>
      <c r="E45" s="28" t="s">
        <v>174</v>
      </c>
      <c r="F45" s="29"/>
      <c r="G45" s="49">
        <v>1512.5</v>
      </c>
      <c r="H45" s="102"/>
      <c r="I45" s="10"/>
      <c r="J45" s="52"/>
    </row>
    <row r="46" spans="1:10" s="54" customFormat="1" ht="16.5">
      <c r="A46" s="68" t="s">
        <v>44</v>
      </c>
      <c r="B46" s="98" t="s">
        <v>45</v>
      </c>
      <c r="C46" s="343">
        <v>43768</v>
      </c>
      <c r="D46" s="10" t="s">
        <v>225</v>
      </c>
      <c r="E46" s="28" t="s">
        <v>184</v>
      </c>
      <c r="F46" s="29"/>
      <c r="G46" s="49">
        <v>200</v>
      </c>
      <c r="H46" s="102"/>
      <c r="I46" s="27"/>
      <c r="J46" s="53"/>
    </row>
    <row r="47" spans="1:10" s="54" customFormat="1" ht="16.5">
      <c r="A47" s="68"/>
      <c r="B47" s="98"/>
      <c r="C47" s="343"/>
      <c r="D47" s="10"/>
      <c r="E47" s="28"/>
      <c r="F47" s="29"/>
      <c r="G47" s="49"/>
      <c r="H47" s="102"/>
      <c r="I47" s="27"/>
      <c r="J47" s="53"/>
    </row>
    <row r="48" spans="1:10" ht="16.5">
      <c r="A48" s="68"/>
      <c r="B48" s="30"/>
      <c r="C48" s="352"/>
      <c r="D48" s="30"/>
      <c r="E48" s="30"/>
      <c r="F48" s="105">
        <f>SUM(F3:F47)</f>
        <v>56224</v>
      </c>
      <c r="G48" s="106">
        <f>SUM(G3:G47)</f>
        <v>67825.4</v>
      </c>
      <c r="H48" s="107">
        <f>H2+F48-G48</f>
        <v>6564.850000000006</v>
      </c>
      <c r="I48" s="10"/>
      <c r="J48" s="52"/>
    </row>
    <row r="49" spans="1:10" ht="16.5">
      <c r="A49" s="68"/>
      <c r="B49" s="68"/>
      <c r="C49" s="353">
        <v>43769</v>
      </c>
      <c r="E49" s="68" t="s">
        <v>47</v>
      </c>
      <c r="F49" s="106"/>
      <c r="G49" s="109"/>
      <c r="H49" s="110">
        <f>H48</f>
        <v>6564.850000000006</v>
      </c>
      <c r="I49" s="81"/>
      <c r="J49" s="52"/>
    </row>
    <row r="50" spans="1:10" ht="17.25" thickBot="1">
      <c r="A50" s="10"/>
      <c r="B50" s="10"/>
      <c r="C50" s="354"/>
      <c r="D50" s="7"/>
      <c r="E50" s="10"/>
      <c r="F50" s="14"/>
      <c r="G50" s="19"/>
      <c r="H50" s="69"/>
      <c r="I50" s="10"/>
      <c r="J50" s="52"/>
    </row>
    <row r="51" spans="1:10" ht="16.5">
      <c r="A51" s="37" t="s">
        <v>35</v>
      </c>
      <c r="B51" s="37" t="s">
        <v>36</v>
      </c>
      <c r="C51" s="351" t="s">
        <v>37</v>
      </c>
      <c r="D51" s="37" t="s">
        <v>38</v>
      </c>
      <c r="E51" s="37" t="s">
        <v>39</v>
      </c>
      <c r="F51" s="39" t="s">
        <v>40</v>
      </c>
      <c r="G51" s="39" t="s">
        <v>41</v>
      </c>
      <c r="H51" s="39" t="s">
        <v>42</v>
      </c>
      <c r="I51" s="149" t="s">
        <v>43</v>
      </c>
      <c r="J51" s="52"/>
    </row>
    <row r="52" spans="1:10" ht="16.5">
      <c r="A52" s="22" t="s">
        <v>48</v>
      </c>
      <c r="B52" s="23" t="s">
        <v>21</v>
      </c>
      <c r="C52" s="354">
        <v>43405</v>
      </c>
      <c r="D52" s="10"/>
      <c r="E52" s="10" t="s">
        <v>46</v>
      </c>
      <c r="F52" s="14"/>
      <c r="G52" s="14"/>
      <c r="H52" s="14">
        <v>0</v>
      </c>
      <c r="I52" s="10"/>
      <c r="J52" s="52"/>
    </row>
    <row r="53" spans="1:10" ht="16.5">
      <c r="A53" s="22"/>
      <c r="B53" s="23"/>
      <c r="C53" s="343">
        <v>43570</v>
      </c>
      <c r="D53" s="327" t="s">
        <v>202</v>
      </c>
      <c r="E53" s="23" t="s">
        <v>199</v>
      </c>
      <c r="F53" s="49">
        <v>152.5</v>
      </c>
      <c r="G53" s="49"/>
      <c r="H53" s="61"/>
      <c r="I53" s="61" t="s">
        <v>21</v>
      </c>
      <c r="J53" s="52"/>
    </row>
    <row r="54" spans="1:10" ht="16.5">
      <c r="A54" s="22"/>
      <c r="B54" s="23"/>
      <c r="C54" s="343">
        <v>43605</v>
      </c>
      <c r="D54" s="327" t="s">
        <v>202</v>
      </c>
      <c r="E54" s="23" t="s">
        <v>152</v>
      </c>
      <c r="F54" s="57">
        <v>500</v>
      </c>
      <c r="G54" s="43"/>
      <c r="H54" s="61"/>
      <c r="I54" s="61" t="s">
        <v>21</v>
      </c>
      <c r="J54" s="52"/>
    </row>
    <row r="55" spans="1:10" ht="16.5">
      <c r="A55" s="22"/>
      <c r="B55" s="23"/>
      <c r="C55" s="343">
        <v>43651</v>
      </c>
      <c r="D55" s="327" t="s">
        <v>202</v>
      </c>
      <c r="E55" s="23" t="s">
        <v>108</v>
      </c>
      <c r="F55" s="24">
        <v>75</v>
      </c>
      <c r="G55" s="49"/>
      <c r="H55" s="61"/>
      <c r="I55" s="61" t="s">
        <v>21</v>
      </c>
      <c r="J55" s="52"/>
    </row>
    <row r="56" spans="1:10" ht="16.5">
      <c r="A56" s="22"/>
      <c r="B56" s="23"/>
      <c r="C56" s="344">
        <v>43665</v>
      </c>
      <c r="D56" s="327" t="s">
        <v>202</v>
      </c>
      <c r="E56" s="23" t="s">
        <v>158</v>
      </c>
      <c r="F56" s="14">
        <v>233.2</v>
      </c>
      <c r="G56" s="49"/>
      <c r="H56" s="61"/>
      <c r="I56" s="61" t="s">
        <v>21</v>
      </c>
      <c r="J56" s="52"/>
    </row>
    <row r="57" spans="1:10" ht="16.5">
      <c r="A57" s="8"/>
      <c r="B57" s="31"/>
      <c r="C57" s="343">
        <v>43682</v>
      </c>
      <c r="D57" s="56" t="s">
        <v>210</v>
      </c>
      <c r="E57" s="23" t="s">
        <v>108</v>
      </c>
      <c r="F57" s="58">
        <v>75</v>
      </c>
      <c r="G57" s="69"/>
      <c r="H57" s="142"/>
      <c r="I57" s="142" t="s">
        <v>21</v>
      </c>
      <c r="J57" s="52"/>
    </row>
    <row r="58" spans="1:10" ht="16.5">
      <c r="A58" s="30"/>
      <c r="B58" s="31"/>
      <c r="C58" s="344">
        <v>43762</v>
      </c>
      <c r="D58" s="56" t="s">
        <v>210</v>
      </c>
      <c r="E58" s="28" t="s">
        <v>171</v>
      </c>
      <c r="F58" s="69">
        <v>134.3</v>
      </c>
      <c r="G58" s="69"/>
      <c r="H58" s="142"/>
      <c r="I58" s="142" t="s">
        <v>21</v>
      </c>
      <c r="J58" s="52"/>
    </row>
    <row r="59" spans="1:10" ht="16.5">
      <c r="A59" s="30"/>
      <c r="B59" s="31"/>
      <c r="C59" s="344">
        <v>43762</v>
      </c>
      <c r="D59" s="56" t="s">
        <v>210</v>
      </c>
      <c r="E59" s="28" t="s">
        <v>172</v>
      </c>
      <c r="F59" s="69">
        <v>397</v>
      </c>
      <c r="G59" s="69"/>
      <c r="H59" s="142"/>
      <c r="I59" s="61" t="s">
        <v>21</v>
      </c>
      <c r="J59" s="52"/>
    </row>
    <row r="60" spans="1:10" ht="16.5">
      <c r="A60" s="27"/>
      <c r="B60" s="23"/>
      <c r="C60" s="343"/>
      <c r="D60" s="56"/>
      <c r="E60" s="28"/>
      <c r="F60" s="24"/>
      <c r="G60" s="49"/>
      <c r="H60" s="61"/>
      <c r="J60" s="52"/>
    </row>
    <row r="61" spans="1:10" ht="16.5">
      <c r="A61" s="10"/>
      <c r="B61" s="10"/>
      <c r="C61" s="354"/>
      <c r="D61" s="10"/>
      <c r="E61" s="10"/>
      <c r="F61" s="147">
        <f>SUM(F52:F60)</f>
        <v>1567</v>
      </c>
      <c r="G61" s="147">
        <f>SUM(G60:G60)</f>
        <v>0</v>
      </c>
      <c r="H61" s="148">
        <f>F61-G61</f>
        <v>1567</v>
      </c>
      <c r="I61" s="10"/>
      <c r="J61" s="52"/>
    </row>
    <row r="62" spans="1:10" ht="16.5">
      <c r="A62" s="10"/>
      <c r="B62" s="10"/>
      <c r="C62" s="354">
        <v>43769</v>
      </c>
      <c r="D62" s="10"/>
      <c r="E62" s="10" t="s">
        <v>47</v>
      </c>
      <c r="F62" s="14"/>
      <c r="G62" s="14"/>
      <c r="H62" s="24">
        <f>H61</f>
        <v>1567</v>
      </c>
      <c r="I62" s="10"/>
      <c r="J62" s="52"/>
    </row>
    <row r="63" spans="1:10" ht="16.5">
      <c r="A63" s="10"/>
      <c r="B63" s="10"/>
      <c r="C63" s="354"/>
      <c r="D63" s="7"/>
      <c r="E63" s="10"/>
      <c r="F63" s="14"/>
      <c r="G63" s="19"/>
      <c r="H63" s="69"/>
      <c r="I63" s="10"/>
      <c r="J63" s="52"/>
    </row>
    <row r="64" spans="1:10" ht="17.25" thickBot="1">
      <c r="A64" s="10"/>
      <c r="B64" s="10"/>
      <c r="C64" s="354"/>
      <c r="D64" s="7"/>
      <c r="E64" s="10"/>
      <c r="F64" s="14"/>
      <c r="G64" s="19"/>
      <c r="H64" s="69"/>
      <c r="I64" s="10"/>
      <c r="J64" s="52"/>
    </row>
    <row r="65" spans="1:10" ht="16.5">
      <c r="A65" s="37" t="s">
        <v>35</v>
      </c>
      <c r="B65" s="37" t="s">
        <v>36</v>
      </c>
      <c r="C65" s="351" t="s">
        <v>37</v>
      </c>
      <c r="D65" s="37" t="s">
        <v>38</v>
      </c>
      <c r="E65" s="37" t="s">
        <v>39</v>
      </c>
      <c r="F65" s="39" t="s">
        <v>40</v>
      </c>
      <c r="G65" s="39" t="s">
        <v>41</v>
      </c>
      <c r="H65" s="39" t="s">
        <v>42</v>
      </c>
      <c r="I65" s="149" t="s">
        <v>43</v>
      </c>
      <c r="J65" s="52"/>
    </row>
    <row r="66" spans="1:10" ht="16.5">
      <c r="A66" s="10" t="s">
        <v>49</v>
      </c>
      <c r="B66" s="15" t="s">
        <v>30</v>
      </c>
      <c r="C66" s="354">
        <v>43405</v>
      </c>
      <c r="D66" s="10"/>
      <c r="E66" s="10" t="s">
        <v>46</v>
      </c>
      <c r="F66" s="14"/>
      <c r="G66" s="14"/>
      <c r="H66" s="14">
        <v>0</v>
      </c>
      <c r="I66" s="10"/>
      <c r="J66" s="52"/>
    </row>
    <row r="67" spans="1:10" ht="16.5">
      <c r="A67" s="8"/>
      <c r="B67" s="31"/>
      <c r="C67" s="344">
        <v>43749</v>
      </c>
      <c r="D67" s="327" t="s">
        <v>212</v>
      </c>
      <c r="E67" s="28" t="s">
        <v>216</v>
      </c>
      <c r="F67" s="29">
        <v>20872.5</v>
      </c>
      <c r="G67" s="49"/>
      <c r="H67" s="67"/>
      <c r="I67" s="67" t="s">
        <v>16</v>
      </c>
      <c r="J67" s="52"/>
    </row>
    <row r="68" spans="1:10" ht="16.5">
      <c r="A68" s="10"/>
      <c r="B68" s="10"/>
      <c r="C68" s="354"/>
      <c r="D68" s="10"/>
      <c r="E68" s="10"/>
      <c r="F68" s="69">
        <f>SUM(F67:F67)</f>
        <v>20872.5</v>
      </c>
      <c r="G68" s="147">
        <f>SUM(G67:G67)</f>
        <v>0</v>
      </c>
      <c r="H68" s="148">
        <f>F68-G68</f>
        <v>20872.5</v>
      </c>
      <c r="I68" s="10"/>
      <c r="J68" s="52"/>
    </row>
    <row r="69" spans="1:10" ht="16.5">
      <c r="A69" s="10"/>
      <c r="B69" s="10"/>
      <c r="C69" s="354">
        <v>43769</v>
      </c>
      <c r="D69" s="10"/>
      <c r="E69" s="10" t="s">
        <v>47</v>
      </c>
      <c r="F69" s="14"/>
      <c r="G69" s="14"/>
      <c r="H69" s="24">
        <f>H68</f>
        <v>20872.5</v>
      </c>
      <c r="I69" s="10"/>
      <c r="J69" s="52"/>
    </row>
    <row r="70" spans="1:10" ht="16.5">
      <c r="A70" s="10"/>
      <c r="B70" s="10"/>
      <c r="C70" s="354"/>
      <c r="D70" s="7"/>
      <c r="E70" s="10"/>
      <c r="F70" s="14"/>
      <c r="G70" s="19"/>
      <c r="H70" s="69"/>
      <c r="I70" s="10"/>
      <c r="J70" s="52"/>
    </row>
    <row r="71" spans="1:10" ht="16.5">
      <c r="A71" s="10"/>
      <c r="B71" s="10"/>
      <c r="C71" s="354"/>
      <c r="D71" s="7"/>
      <c r="E71" s="10"/>
      <c r="F71" s="14"/>
      <c r="G71" s="19"/>
      <c r="H71" s="69"/>
      <c r="I71" s="10"/>
      <c r="J71" s="52"/>
    </row>
    <row r="72" spans="1:10" ht="16.5">
      <c r="A72" s="10"/>
      <c r="B72" s="10"/>
      <c r="C72" s="354"/>
      <c r="D72" s="10"/>
      <c r="E72" s="10"/>
      <c r="F72" s="14"/>
      <c r="G72" s="14"/>
      <c r="H72" s="14"/>
      <c r="I72" s="10"/>
      <c r="J72" s="52"/>
    </row>
    <row r="73" spans="1:10" ht="17.25" thickBot="1">
      <c r="A73" s="10"/>
      <c r="B73" s="10"/>
      <c r="C73" s="354"/>
      <c r="D73" s="10"/>
      <c r="E73" s="10"/>
      <c r="F73" s="14"/>
      <c r="G73" s="14"/>
      <c r="H73" s="14"/>
      <c r="I73" s="10"/>
      <c r="J73" s="52"/>
    </row>
    <row r="74" spans="1:10" ht="16.5">
      <c r="A74" s="37" t="s">
        <v>35</v>
      </c>
      <c r="B74" s="37" t="s">
        <v>36</v>
      </c>
      <c r="C74" s="351" t="s">
        <v>37</v>
      </c>
      <c r="D74" s="37" t="s">
        <v>38</v>
      </c>
      <c r="E74" s="37" t="s">
        <v>39</v>
      </c>
      <c r="F74" s="39" t="s">
        <v>40</v>
      </c>
      <c r="G74" s="39" t="s">
        <v>41</v>
      </c>
      <c r="H74" s="39" t="s">
        <v>42</v>
      </c>
      <c r="I74" s="149" t="s">
        <v>43</v>
      </c>
      <c r="J74" s="52"/>
    </row>
    <row r="75" spans="1:10" ht="16.5">
      <c r="A75" s="10" t="s">
        <v>50</v>
      </c>
      <c r="B75" s="15" t="s">
        <v>51</v>
      </c>
      <c r="C75" s="354">
        <v>43405</v>
      </c>
      <c r="D75" s="10"/>
      <c r="E75" s="10" t="s">
        <v>46</v>
      </c>
      <c r="F75" s="14"/>
      <c r="G75" s="14"/>
      <c r="H75" s="14">
        <v>0</v>
      </c>
      <c r="I75" s="10"/>
      <c r="J75" s="52"/>
    </row>
    <row r="76" spans="1:10" ht="16.5">
      <c r="A76" s="56"/>
      <c r="B76" s="28"/>
      <c r="C76" s="343">
        <v>43556</v>
      </c>
      <c r="D76" s="286" t="s">
        <v>192</v>
      </c>
      <c r="E76" s="28" t="s">
        <v>156</v>
      </c>
      <c r="F76" s="49">
        <v>1000</v>
      </c>
      <c r="G76" s="49"/>
      <c r="H76" s="67"/>
      <c r="I76" s="67" t="s">
        <v>105</v>
      </c>
      <c r="J76" s="52"/>
    </row>
    <row r="77" spans="1:10" ht="16.5">
      <c r="A77" s="56"/>
      <c r="B77" s="28"/>
      <c r="C77" s="344">
        <v>43724</v>
      </c>
      <c r="D77" s="327" t="s">
        <v>212</v>
      </c>
      <c r="E77" s="28" t="s">
        <v>161</v>
      </c>
      <c r="F77" s="29">
        <v>1334.8</v>
      </c>
      <c r="G77" s="69"/>
      <c r="H77" s="67"/>
      <c r="I77" s="67" t="s">
        <v>16</v>
      </c>
      <c r="J77" s="52"/>
    </row>
    <row r="78" spans="1:10" ht="16.5">
      <c r="A78" s="10"/>
      <c r="B78" s="10"/>
      <c r="C78" s="354"/>
      <c r="D78" s="10"/>
      <c r="E78" s="10"/>
      <c r="F78" s="147">
        <f>SUM(F76:F77)</f>
        <v>2334.8</v>
      </c>
      <c r="G78" s="147">
        <f>SUM(G76:G77)</f>
        <v>0</v>
      </c>
      <c r="H78" s="150">
        <f>F78-G78</f>
        <v>2334.8</v>
      </c>
      <c r="I78" s="10"/>
      <c r="J78" s="52"/>
    </row>
    <row r="79" spans="1:10" ht="16.5">
      <c r="A79" s="10"/>
      <c r="B79" s="10"/>
      <c r="C79" s="354">
        <v>43769</v>
      </c>
      <c r="D79" s="10"/>
      <c r="E79" s="10" t="s">
        <v>47</v>
      </c>
      <c r="F79" s="14"/>
      <c r="G79" s="14"/>
      <c r="H79" s="58">
        <f>H78</f>
        <v>2334.8</v>
      </c>
      <c r="I79" s="10"/>
      <c r="J79" s="52"/>
    </row>
    <row r="80" spans="1:10" ht="16.5">
      <c r="A80" s="10"/>
      <c r="B80" s="10"/>
      <c r="C80" s="354"/>
      <c r="D80" s="10"/>
      <c r="E80" s="10"/>
      <c r="F80" s="14"/>
      <c r="G80" s="14"/>
      <c r="H80" s="14"/>
      <c r="I80" s="10"/>
      <c r="J80" s="52"/>
    </row>
    <row r="81" spans="1:10" ht="16.5">
      <c r="A81" s="10"/>
      <c r="B81" s="10"/>
      <c r="C81" s="354"/>
      <c r="D81" s="10"/>
      <c r="E81" s="10"/>
      <c r="F81" s="14"/>
      <c r="G81" s="14"/>
      <c r="H81" s="14"/>
      <c r="I81" s="10"/>
      <c r="J81" s="52"/>
    </row>
    <row r="82" spans="1:10" ht="16.5">
      <c r="A82" s="37" t="s">
        <v>35</v>
      </c>
      <c r="B82" s="37" t="s">
        <v>36</v>
      </c>
      <c r="C82" s="351" t="s">
        <v>37</v>
      </c>
      <c r="D82" s="37" t="s">
        <v>38</v>
      </c>
      <c r="E82" s="37" t="s">
        <v>39</v>
      </c>
      <c r="F82" s="39" t="s">
        <v>40</v>
      </c>
      <c r="G82" s="39" t="s">
        <v>41</v>
      </c>
      <c r="H82" s="39" t="s">
        <v>42</v>
      </c>
      <c r="I82" s="149" t="s">
        <v>43</v>
      </c>
      <c r="J82" s="52"/>
    </row>
    <row r="83" spans="1:10" ht="16.5">
      <c r="A83" s="10" t="s">
        <v>52</v>
      </c>
      <c r="B83" s="15" t="s">
        <v>26</v>
      </c>
      <c r="C83" s="354">
        <v>43405</v>
      </c>
      <c r="D83" s="10"/>
      <c r="E83" s="10" t="s">
        <v>46</v>
      </c>
      <c r="F83" s="14"/>
      <c r="G83" s="14"/>
      <c r="H83" s="14">
        <v>0</v>
      </c>
      <c r="I83" s="10"/>
      <c r="J83" s="52"/>
    </row>
    <row r="84" spans="1:10" ht="16.5">
      <c r="A84" s="27"/>
      <c r="B84" s="23"/>
      <c r="C84" s="343">
        <v>43525</v>
      </c>
      <c r="D84" s="286" t="s">
        <v>191</v>
      </c>
      <c r="E84" s="82" t="s">
        <v>81</v>
      </c>
      <c r="F84" s="58"/>
      <c r="G84" s="58">
        <v>6138</v>
      </c>
      <c r="H84" s="54"/>
      <c r="I84" s="67" t="s">
        <v>105</v>
      </c>
      <c r="J84" s="52"/>
    </row>
    <row r="85" spans="1:10" ht="16.5">
      <c r="A85" s="27"/>
      <c r="B85" s="23"/>
      <c r="C85" s="343">
        <v>43525</v>
      </c>
      <c r="D85" s="286" t="s">
        <v>192</v>
      </c>
      <c r="E85" s="82" t="s">
        <v>82</v>
      </c>
      <c r="F85" s="58"/>
      <c r="G85" s="58">
        <v>12688</v>
      </c>
      <c r="H85" s="54"/>
      <c r="I85" s="67" t="s">
        <v>105</v>
      </c>
      <c r="J85" s="52"/>
    </row>
    <row r="86" spans="1:10" ht="16.5">
      <c r="A86" s="27"/>
      <c r="B86" s="23"/>
      <c r="C86" s="343">
        <v>43530</v>
      </c>
      <c r="D86" s="286" t="s">
        <v>192</v>
      </c>
      <c r="E86" s="82" t="s">
        <v>82</v>
      </c>
      <c r="F86" s="58"/>
      <c r="G86" s="58">
        <v>1584</v>
      </c>
      <c r="H86" s="54"/>
      <c r="I86" s="67" t="s">
        <v>105</v>
      </c>
      <c r="J86" s="52"/>
    </row>
    <row r="87" spans="1:10" ht="16.5">
      <c r="A87" s="27"/>
      <c r="B87" s="23"/>
      <c r="C87" s="344">
        <v>43662</v>
      </c>
      <c r="D87" s="327" t="s">
        <v>207</v>
      </c>
      <c r="E87" s="28" t="s">
        <v>83</v>
      </c>
      <c r="F87" s="29"/>
      <c r="G87" s="29">
        <v>1620</v>
      </c>
      <c r="H87" s="54"/>
      <c r="I87" s="67" t="s">
        <v>16</v>
      </c>
      <c r="J87" s="52"/>
    </row>
    <row r="88" spans="1:10" ht="16.5">
      <c r="A88" s="27"/>
      <c r="B88" s="23"/>
      <c r="C88" s="344">
        <v>43662</v>
      </c>
      <c r="D88" s="327" t="s">
        <v>209</v>
      </c>
      <c r="E88" s="28" t="s">
        <v>84</v>
      </c>
      <c r="F88" s="29"/>
      <c r="G88" s="29">
        <v>17460</v>
      </c>
      <c r="H88" s="54"/>
      <c r="I88" s="67" t="s">
        <v>16</v>
      </c>
      <c r="J88" s="52"/>
    </row>
    <row r="89" spans="1:10" ht="16.5">
      <c r="A89" s="27"/>
      <c r="B89" s="23"/>
      <c r="C89" s="350">
        <v>43678</v>
      </c>
      <c r="D89" s="286" t="s">
        <v>109</v>
      </c>
      <c r="E89" s="28" t="s">
        <v>84</v>
      </c>
      <c r="F89" s="29"/>
      <c r="G89" s="29">
        <v>720</v>
      </c>
      <c r="H89" s="54"/>
      <c r="I89" s="67" t="s">
        <v>16</v>
      </c>
      <c r="J89" s="52"/>
    </row>
    <row r="90" spans="1:10" ht="16.5">
      <c r="A90" s="27"/>
      <c r="B90" s="23"/>
      <c r="C90" s="344">
        <v>43689</v>
      </c>
      <c r="D90" s="327" t="s">
        <v>213</v>
      </c>
      <c r="E90" s="28" t="s">
        <v>84</v>
      </c>
      <c r="F90" s="29"/>
      <c r="G90" s="29">
        <v>540</v>
      </c>
      <c r="H90" s="54"/>
      <c r="I90" s="67" t="s">
        <v>16</v>
      </c>
      <c r="J90" s="52"/>
    </row>
    <row r="91" spans="1:10" ht="16.5">
      <c r="A91" s="10"/>
      <c r="B91" s="10"/>
      <c r="C91" s="354"/>
      <c r="D91" s="10"/>
      <c r="E91" s="10"/>
      <c r="F91" s="147">
        <f>SUM(F83:F90)</f>
        <v>0</v>
      </c>
      <c r="G91" s="147">
        <f>SUM(G83:G90)</f>
        <v>40750</v>
      </c>
      <c r="H91" s="148">
        <f>F91-G91</f>
        <v>-40750</v>
      </c>
      <c r="I91" s="10"/>
      <c r="J91" s="52"/>
    </row>
    <row r="92" spans="1:10" ht="16.5">
      <c r="A92" s="10"/>
      <c r="B92" s="10"/>
      <c r="C92" s="354">
        <v>43769</v>
      </c>
      <c r="D92" s="10"/>
      <c r="E92" s="10" t="s">
        <v>47</v>
      </c>
      <c r="F92" s="14"/>
      <c r="G92" s="14"/>
      <c r="H92" s="58">
        <f>H91</f>
        <v>-40750</v>
      </c>
      <c r="I92" s="10"/>
      <c r="J92" s="52"/>
    </row>
    <row r="93" spans="1:10" ht="16.5">
      <c r="A93" s="10"/>
      <c r="B93" s="10"/>
      <c r="C93" s="354"/>
      <c r="D93" s="10"/>
      <c r="E93" s="10"/>
      <c r="F93" s="14"/>
      <c r="G93" s="14"/>
      <c r="H93" s="14"/>
      <c r="I93" s="10"/>
      <c r="J93" s="52"/>
    </row>
    <row r="94" spans="1:10" ht="8.25" customHeight="1">
      <c r="A94" s="10"/>
      <c r="B94" s="10"/>
      <c r="C94" s="354"/>
      <c r="D94" s="10"/>
      <c r="E94" s="10"/>
      <c r="F94" s="14"/>
      <c r="G94" s="14"/>
      <c r="H94" s="14"/>
      <c r="I94" s="10"/>
      <c r="J94" s="52"/>
    </row>
    <row r="95" spans="1:10" s="118" customFormat="1" ht="16.5">
      <c r="A95" s="151" t="s">
        <v>35</v>
      </c>
      <c r="B95" s="151" t="s">
        <v>36</v>
      </c>
      <c r="C95" s="355" t="s">
        <v>37</v>
      </c>
      <c r="D95" s="151" t="s">
        <v>38</v>
      </c>
      <c r="E95" s="151" t="s">
        <v>39</v>
      </c>
      <c r="F95" s="152" t="s">
        <v>40</v>
      </c>
      <c r="G95" s="152" t="s">
        <v>41</v>
      </c>
      <c r="H95" s="152" t="s">
        <v>42</v>
      </c>
      <c r="I95" s="169" t="s">
        <v>43</v>
      </c>
      <c r="J95" s="52"/>
    </row>
    <row r="96" spans="1:10" s="118" customFormat="1" ht="16.5">
      <c r="A96" s="8" t="s">
        <v>53</v>
      </c>
      <c r="B96" s="31" t="s">
        <v>54</v>
      </c>
      <c r="C96" s="354">
        <v>43405</v>
      </c>
      <c r="D96" s="8"/>
      <c r="E96" s="8" t="s">
        <v>46</v>
      </c>
      <c r="F96" s="66"/>
      <c r="G96" s="66"/>
      <c r="H96" s="66">
        <v>0</v>
      </c>
      <c r="I96" s="8"/>
      <c r="J96" s="52"/>
    </row>
    <row r="97" spans="1:10" s="118" customFormat="1" ht="16.5">
      <c r="A97" s="8"/>
      <c r="B97" s="31"/>
      <c r="C97" s="343">
        <v>43605</v>
      </c>
      <c r="D97" s="286" t="s">
        <v>195</v>
      </c>
      <c r="E97" s="23" t="s">
        <v>201</v>
      </c>
      <c r="F97" s="49">
        <v>516.6</v>
      </c>
      <c r="G97" s="49"/>
      <c r="I97" s="67" t="s">
        <v>55</v>
      </c>
      <c r="J97" s="52"/>
    </row>
    <row r="98" spans="1:10" s="118" customFormat="1" ht="16.5">
      <c r="A98" s="8"/>
      <c r="B98" s="31"/>
      <c r="C98" s="343">
        <v>43661</v>
      </c>
      <c r="D98" s="327" t="s">
        <v>204</v>
      </c>
      <c r="E98" s="28" t="s">
        <v>226</v>
      </c>
      <c r="F98" s="69">
        <v>1000</v>
      </c>
      <c r="G98" s="49"/>
      <c r="I98" s="67" t="s">
        <v>227</v>
      </c>
      <c r="J98" s="52"/>
    </row>
    <row r="99" spans="1:10" s="118" customFormat="1" ht="16.5">
      <c r="A99" s="8"/>
      <c r="B99" s="23"/>
      <c r="C99" s="344">
        <v>43754</v>
      </c>
      <c r="D99" s="10" t="s">
        <v>217</v>
      </c>
      <c r="E99" s="28" t="s">
        <v>169</v>
      </c>
      <c r="F99" s="49">
        <v>4500</v>
      </c>
      <c r="G99" s="49"/>
      <c r="I99" s="67" t="s">
        <v>140</v>
      </c>
      <c r="J99" s="52"/>
    </row>
    <row r="100" spans="1:10" s="118" customFormat="1" ht="16.5">
      <c r="A100" s="27"/>
      <c r="B100" s="23"/>
      <c r="C100" s="344">
        <v>43762</v>
      </c>
      <c r="D100" s="327" t="s">
        <v>218</v>
      </c>
      <c r="E100" s="28" t="s">
        <v>168</v>
      </c>
      <c r="F100" s="69">
        <v>58</v>
      </c>
      <c r="G100" s="49"/>
      <c r="I100" s="67" t="s">
        <v>220</v>
      </c>
      <c r="J100" s="52"/>
    </row>
    <row r="101" spans="1:10" s="118" customFormat="1" ht="16.5">
      <c r="A101" s="8"/>
      <c r="B101" s="31"/>
      <c r="C101" s="344">
        <v>43762</v>
      </c>
      <c r="D101" s="10" t="s">
        <v>217</v>
      </c>
      <c r="E101" s="28" t="s">
        <v>170</v>
      </c>
      <c r="F101" s="69">
        <v>74.5</v>
      </c>
      <c r="G101" s="43"/>
      <c r="I101" s="67" t="s">
        <v>140</v>
      </c>
      <c r="J101" s="52"/>
    </row>
    <row r="102" spans="1:10" s="118" customFormat="1" ht="16.5">
      <c r="A102" s="8"/>
      <c r="B102" s="31"/>
      <c r="C102" s="344">
        <v>43762</v>
      </c>
      <c r="D102" s="10" t="s">
        <v>217</v>
      </c>
      <c r="E102" s="28" t="s">
        <v>173</v>
      </c>
      <c r="F102" s="69">
        <v>1204</v>
      </c>
      <c r="G102" s="43"/>
      <c r="I102" s="67" t="s">
        <v>140</v>
      </c>
      <c r="J102" s="52"/>
    </row>
    <row r="103" spans="1:10" s="118" customFormat="1" ht="16.5">
      <c r="A103" s="8"/>
      <c r="B103" s="31"/>
      <c r="C103" s="344">
        <v>43763</v>
      </c>
      <c r="D103" s="10" t="s">
        <v>217</v>
      </c>
      <c r="E103" s="28" t="s">
        <v>222</v>
      </c>
      <c r="F103" s="69">
        <v>2268</v>
      </c>
      <c r="G103" s="49"/>
      <c r="I103" s="67" t="s">
        <v>140</v>
      </c>
      <c r="J103" s="52"/>
    </row>
    <row r="104" spans="1:10" s="118" customFormat="1" ht="16.5">
      <c r="A104" s="8"/>
      <c r="B104" s="31"/>
      <c r="C104" s="344"/>
      <c r="D104" s="27"/>
      <c r="E104" s="28"/>
      <c r="F104" s="58"/>
      <c r="G104" s="58"/>
      <c r="I104" s="67"/>
      <c r="J104" s="52"/>
    </row>
    <row r="105" spans="1:10" s="118" customFormat="1" ht="16.5">
      <c r="A105" s="8"/>
      <c r="B105" s="8"/>
      <c r="C105" s="356"/>
      <c r="D105" s="8"/>
      <c r="E105" s="8"/>
      <c r="F105" s="153">
        <f>SUM(F96:F104)</f>
        <v>9621.1</v>
      </c>
      <c r="G105" s="153">
        <f>SUM(G96:G104)</f>
        <v>0</v>
      </c>
      <c r="H105" s="154">
        <f>F105-G105</f>
        <v>9621.1</v>
      </c>
      <c r="I105" s="8"/>
      <c r="J105" s="52"/>
    </row>
    <row r="106" spans="1:10" s="118" customFormat="1" ht="16.5">
      <c r="A106" s="8"/>
      <c r="B106" s="8"/>
      <c r="C106" s="354">
        <v>43404</v>
      </c>
      <c r="D106" s="8"/>
      <c r="E106" s="8" t="s">
        <v>47</v>
      </c>
      <c r="F106" s="25"/>
      <c r="G106" s="25"/>
      <c r="H106" s="25">
        <f>H105</f>
        <v>9621.1</v>
      </c>
      <c r="I106" s="8"/>
      <c r="J106" s="52"/>
    </row>
    <row r="107" spans="1:10" s="118" customFormat="1" ht="17.25" thickBot="1">
      <c r="A107" s="8"/>
      <c r="B107" s="8"/>
      <c r="C107" s="354"/>
      <c r="D107" s="8"/>
      <c r="E107" s="8"/>
      <c r="F107" s="25"/>
      <c r="G107" s="25"/>
      <c r="H107" s="25"/>
      <c r="I107" s="8"/>
      <c r="J107" s="52"/>
    </row>
    <row r="108" spans="1:10" s="307" customFormat="1" ht="16.5">
      <c r="A108" s="151" t="s">
        <v>35</v>
      </c>
      <c r="B108" s="151" t="s">
        <v>36</v>
      </c>
      <c r="C108" s="355" t="s">
        <v>37</v>
      </c>
      <c r="D108" s="151" t="s">
        <v>38</v>
      </c>
      <c r="E108" s="151" t="s">
        <v>39</v>
      </c>
      <c r="F108" s="152" t="s">
        <v>40</v>
      </c>
      <c r="G108" s="152" t="s">
        <v>41</v>
      </c>
      <c r="H108" s="152" t="s">
        <v>42</v>
      </c>
      <c r="I108" s="169" t="s">
        <v>43</v>
      </c>
      <c r="J108" s="52"/>
    </row>
    <row r="109" spans="1:10" s="307" customFormat="1" ht="16.5">
      <c r="A109" s="8" t="s">
        <v>68</v>
      </c>
      <c r="B109" s="31" t="s">
        <v>69</v>
      </c>
      <c r="C109" s="343">
        <v>43405</v>
      </c>
      <c r="D109" s="8"/>
      <c r="E109" s="8" t="s">
        <v>46</v>
      </c>
      <c r="F109" s="66"/>
      <c r="G109" s="66"/>
      <c r="H109" s="66">
        <v>0</v>
      </c>
      <c r="I109" s="8"/>
      <c r="J109" s="52"/>
    </row>
    <row r="110" spans="1:10" s="307" customFormat="1" ht="16.5">
      <c r="A110" s="165"/>
      <c r="B110" s="28"/>
      <c r="C110" s="343">
        <v>43768</v>
      </c>
      <c r="D110" s="10" t="s">
        <v>225</v>
      </c>
      <c r="E110" s="28" t="s">
        <v>184</v>
      </c>
      <c r="F110" s="24">
        <v>200</v>
      </c>
      <c r="G110" s="49"/>
      <c r="H110" s="67"/>
      <c r="I110" s="67"/>
      <c r="J110" s="52"/>
    </row>
    <row r="111" spans="1:10" s="307" customFormat="1" ht="16.5">
      <c r="A111" s="8"/>
      <c r="B111" s="8"/>
      <c r="C111" s="356"/>
      <c r="D111" s="8"/>
      <c r="E111" s="8"/>
      <c r="F111" s="308">
        <f>SUM(F110:F110)</f>
        <v>200</v>
      </c>
      <c r="G111" s="153">
        <f>SUM(G110:G110)</f>
        <v>0</v>
      </c>
      <c r="H111" s="309">
        <f>F111-G111</f>
        <v>200</v>
      </c>
      <c r="I111" s="52"/>
      <c r="J111" s="52"/>
    </row>
    <row r="112" spans="1:10" s="307" customFormat="1" ht="16.5">
      <c r="A112" s="8"/>
      <c r="B112" s="8"/>
      <c r="C112" s="354">
        <v>43769</v>
      </c>
      <c r="D112" s="8"/>
      <c r="E112" s="8" t="s">
        <v>47</v>
      </c>
      <c r="F112" s="308"/>
      <c r="G112" s="25"/>
      <c r="H112" s="310">
        <f>H111</f>
        <v>200</v>
      </c>
      <c r="I112" s="52"/>
      <c r="J112" s="52"/>
    </row>
    <row r="113" spans="1:10" s="144" customFormat="1" ht="17.25" thickBot="1">
      <c r="A113" s="68"/>
      <c r="B113" s="68"/>
      <c r="C113" s="357"/>
      <c r="D113" s="68"/>
      <c r="E113" s="68"/>
      <c r="F113" s="155"/>
      <c r="G113" s="155"/>
      <c r="H113" s="155"/>
      <c r="I113" s="68"/>
      <c r="J113" s="170"/>
    </row>
    <row r="114" spans="1:10" s="144" customFormat="1" ht="8.25" customHeight="1" hidden="1">
      <c r="A114" s="68"/>
      <c r="B114" s="68"/>
      <c r="C114" s="357"/>
      <c r="D114" s="68"/>
      <c r="E114" s="68"/>
      <c r="F114" s="156"/>
      <c r="G114" s="156"/>
      <c r="H114" s="156"/>
      <c r="I114" s="68"/>
      <c r="J114" s="170"/>
    </row>
    <row r="115" spans="1:10" s="54" customFormat="1" ht="16.5">
      <c r="A115" s="140" t="s">
        <v>35</v>
      </c>
      <c r="B115" s="140" t="s">
        <v>36</v>
      </c>
      <c r="C115" s="358" t="s">
        <v>37</v>
      </c>
      <c r="D115" s="140" t="s">
        <v>38</v>
      </c>
      <c r="E115" s="140" t="s">
        <v>39</v>
      </c>
      <c r="F115" s="95" t="s">
        <v>40</v>
      </c>
      <c r="G115" s="95" t="s">
        <v>41</v>
      </c>
      <c r="H115" s="95" t="s">
        <v>42</v>
      </c>
      <c r="I115" s="141" t="s">
        <v>43</v>
      </c>
      <c r="J115" s="53"/>
    </row>
    <row r="116" spans="1:10" s="54" customFormat="1" ht="16.5">
      <c r="A116" s="27" t="s">
        <v>56</v>
      </c>
      <c r="B116" s="23" t="s">
        <v>57</v>
      </c>
      <c r="C116" s="343">
        <v>43405</v>
      </c>
      <c r="D116" s="27"/>
      <c r="E116" s="27" t="s">
        <v>46</v>
      </c>
      <c r="F116" s="58"/>
      <c r="G116" s="58"/>
      <c r="H116" s="58">
        <v>0</v>
      </c>
      <c r="I116" s="27"/>
      <c r="J116" s="53"/>
    </row>
    <row r="117" spans="1:10" s="54" customFormat="1" ht="16.5">
      <c r="A117" s="8"/>
      <c r="B117" s="31"/>
      <c r="C117" s="372">
        <v>43525</v>
      </c>
      <c r="D117" s="373" t="s">
        <v>189</v>
      </c>
      <c r="E117" s="379" t="s">
        <v>190</v>
      </c>
      <c r="F117" s="375"/>
      <c r="G117" s="376">
        <v>15474</v>
      </c>
      <c r="H117" s="341"/>
      <c r="I117" s="61" t="s">
        <v>58</v>
      </c>
      <c r="J117" s="53"/>
    </row>
    <row r="118" spans="1:10" s="54" customFormat="1" ht="16.5">
      <c r="A118" s="8"/>
      <c r="B118" s="31"/>
      <c r="C118" s="343"/>
      <c r="D118" s="286"/>
      <c r="E118" s="27"/>
      <c r="F118" s="69"/>
      <c r="G118" s="340"/>
      <c r="H118" s="157"/>
      <c r="I118" s="61"/>
      <c r="J118" s="53"/>
    </row>
    <row r="119" spans="1:10" s="54" customFormat="1" ht="16.5">
      <c r="A119" s="27"/>
      <c r="B119" s="27"/>
      <c r="C119" s="359"/>
      <c r="D119" s="27"/>
      <c r="E119" s="27"/>
      <c r="F119" s="158">
        <f>SUM(F116:F118)</f>
        <v>0</v>
      </c>
      <c r="G119" s="158">
        <f>SUM(G116:G118)</f>
        <v>15474</v>
      </c>
      <c r="H119" s="159">
        <f>F119-G119</f>
        <v>-15474</v>
      </c>
      <c r="I119" s="27"/>
      <c r="J119" s="53"/>
    </row>
    <row r="120" spans="1:10" s="54" customFormat="1" ht="16.5">
      <c r="A120" s="27"/>
      <c r="B120" s="27"/>
      <c r="C120" s="354">
        <v>43769</v>
      </c>
      <c r="D120" s="27"/>
      <c r="E120" s="27" t="s">
        <v>47</v>
      </c>
      <c r="F120" s="158"/>
      <c r="G120" s="158"/>
      <c r="H120" s="160">
        <f>H119</f>
        <v>-15474</v>
      </c>
      <c r="I120" s="27"/>
      <c r="J120" s="53"/>
    </row>
    <row r="121" spans="1:18" s="144" customFormat="1" ht="16.5">
      <c r="A121" s="30"/>
      <c r="B121" s="30"/>
      <c r="C121" s="360"/>
      <c r="D121" s="30"/>
      <c r="E121" s="30"/>
      <c r="F121" s="161"/>
      <c r="G121" s="161"/>
      <c r="H121" s="161"/>
      <c r="I121" s="30"/>
      <c r="J121" s="171"/>
      <c r="K121" s="172"/>
      <c r="L121" s="172"/>
      <c r="M121" s="172"/>
      <c r="N121" s="172"/>
      <c r="O121" s="172"/>
      <c r="P121" s="172"/>
      <c r="Q121" s="172"/>
      <c r="R121" s="172"/>
    </row>
    <row r="122" spans="1:18" s="145" customFormat="1" ht="16.5">
      <c r="A122" s="162" t="s">
        <v>35</v>
      </c>
      <c r="B122" s="162" t="s">
        <v>36</v>
      </c>
      <c r="C122" s="361" t="s">
        <v>37</v>
      </c>
      <c r="D122" s="162" t="s">
        <v>38</v>
      </c>
      <c r="E122" s="162" t="s">
        <v>39</v>
      </c>
      <c r="F122" s="163" t="s">
        <v>40</v>
      </c>
      <c r="G122" s="163" t="s">
        <v>41</v>
      </c>
      <c r="H122" s="163" t="s">
        <v>42</v>
      </c>
      <c r="I122" s="173" t="s">
        <v>43</v>
      </c>
      <c r="J122" s="53"/>
      <c r="K122" s="143"/>
      <c r="L122" s="143"/>
      <c r="M122" s="143"/>
      <c r="N122" s="143"/>
      <c r="O122" s="143"/>
      <c r="P122" s="143"/>
      <c r="Q122" s="143"/>
      <c r="R122" s="143"/>
    </row>
    <row r="123" spans="1:18" s="145" customFormat="1" ht="16.5">
      <c r="A123" s="56" t="s">
        <v>59</v>
      </c>
      <c r="B123" s="28" t="s">
        <v>60</v>
      </c>
      <c r="C123" s="354">
        <v>43405</v>
      </c>
      <c r="D123" s="56"/>
      <c r="E123" s="56" t="s">
        <v>46</v>
      </c>
      <c r="F123" s="29"/>
      <c r="G123" s="29"/>
      <c r="H123" s="164">
        <v>18166.25</v>
      </c>
      <c r="I123" s="56"/>
      <c r="J123" s="53"/>
      <c r="K123" s="143"/>
      <c r="L123" s="143"/>
      <c r="M123" s="143"/>
      <c r="N123" s="143"/>
      <c r="O123" s="143"/>
      <c r="P123" s="143"/>
      <c r="Q123" s="143"/>
      <c r="R123" s="143"/>
    </row>
    <row r="124" spans="1:18" s="145" customFormat="1" ht="16.5">
      <c r="A124" s="56"/>
      <c r="B124" s="28"/>
      <c r="C124" s="354"/>
      <c r="D124" s="56"/>
      <c r="E124" s="56"/>
      <c r="F124" s="29"/>
      <c r="G124" s="29"/>
      <c r="H124" s="164">
        <v>6564.85</v>
      </c>
      <c r="I124" s="56"/>
      <c r="J124" s="53"/>
      <c r="K124" s="143"/>
      <c r="L124" s="143"/>
      <c r="M124" s="143"/>
      <c r="N124" s="143"/>
      <c r="O124" s="143"/>
      <c r="P124" s="143"/>
      <c r="Q124" s="143"/>
      <c r="R124" s="143"/>
    </row>
    <row r="125" spans="1:18" s="145" customFormat="1" ht="16.5">
      <c r="A125" s="165"/>
      <c r="B125" s="165"/>
      <c r="C125" s="354">
        <v>43769</v>
      </c>
      <c r="D125" s="165"/>
      <c r="E125" s="165" t="s">
        <v>47</v>
      </c>
      <c r="F125" s="166"/>
      <c r="G125" s="166"/>
      <c r="H125" s="167">
        <f>H123-H124</f>
        <v>11601.4</v>
      </c>
      <c r="I125" s="56"/>
      <c r="J125" s="53"/>
      <c r="K125" s="143"/>
      <c r="L125" s="143"/>
      <c r="M125" s="143"/>
      <c r="N125" s="143"/>
      <c r="O125" s="143"/>
      <c r="P125" s="143"/>
      <c r="Q125" s="143"/>
      <c r="R125" s="143"/>
    </row>
    <row r="126" spans="1:18" s="146" customFormat="1" ht="16.5">
      <c r="A126" s="100"/>
      <c r="B126" s="100"/>
      <c r="C126" s="360"/>
      <c r="D126" s="30"/>
      <c r="E126" s="30"/>
      <c r="F126" s="168"/>
      <c r="G126" s="161"/>
      <c r="H126" s="161"/>
      <c r="I126" s="30"/>
      <c r="J126" s="171"/>
      <c r="K126" s="172"/>
      <c r="L126" s="172"/>
      <c r="M126" s="172"/>
      <c r="N126" s="172"/>
      <c r="O126" s="172"/>
      <c r="P126" s="172"/>
      <c r="Q126" s="172"/>
      <c r="R126" s="172"/>
    </row>
    <row r="127" spans="1:10" ht="16.5">
      <c r="A127" s="27"/>
      <c r="B127" s="27"/>
      <c r="C127" s="354"/>
      <c r="D127" s="10"/>
      <c r="E127" s="10"/>
      <c r="F127" s="14"/>
      <c r="G127" s="14"/>
      <c r="H127" s="14"/>
      <c r="I127" s="10"/>
      <c r="J127" s="52"/>
    </row>
    <row r="128" spans="1:10" ht="16.5">
      <c r="A128" s="10"/>
      <c r="B128" s="10"/>
      <c r="C128" s="354"/>
      <c r="D128" s="10"/>
      <c r="E128" s="10"/>
      <c r="F128" s="14"/>
      <c r="G128" s="14"/>
      <c r="H128" s="14"/>
      <c r="I128" s="10"/>
      <c r="J128" s="52"/>
    </row>
    <row r="129" spans="1:10" ht="16.5">
      <c r="A129" s="52"/>
      <c r="B129" s="52"/>
      <c r="C129" s="362"/>
      <c r="D129" s="52"/>
      <c r="E129" s="52"/>
      <c r="F129" s="52"/>
      <c r="G129" s="52"/>
      <c r="H129" s="52"/>
      <c r="I129" s="52"/>
      <c r="J129" s="52"/>
    </row>
    <row r="130" spans="1:10" ht="16.5">
      <c r="A130" s="52"/>
      <c r="B130" s="52"/>
      <c r="C130" s="362"/>
      <c r="D130" s="52"/>
      <c r="E130" s="52"/>
      <c r="F130" s="52"/>
      <c r="G130" s="52"/>
      <c r="H130" s="52"/>
      <c r="I130" s="52"/>
      <c r="J130" s="52"/>
    </row>
    <row r="131" spans="1:10" ht="16.5">
      <c r="A131" s="52"/>
      <c r="B131" s="52"/>
      <c r="C131" s="362"/>
      <c r="D131" s="52"/>
      <c r="E131" s="52"/>
      <c r="F131" s="52"/>
      <c r="G131" s="52"/>
      <c r="H131" s="52"/>
      <c r="I131" s="52"/>
      <c r="J131" s="52"/>
    </row>
  </sheetData>
  <sheetProtection selectLockedCells="1" selectUnlockedCells="1"/>
  <printOptions/>
  <pageMargins left="0.51" right="0.51" top="0.91" bottom="0.51" header="0.32" footer="0.32"/>
  <pageSetup fitToHeight="5" fitToWidth="0" horizontalDpi="600" verticalDpi="600" orientation="landscape" paperSize="9" r:id="rId1"/>
  <headerFooter scaleWithDoc="0" alignWithMargins="0">
    <oddHeader>&amp;C&amp;"Times news roman,標準"&amp;10YCHLPYSS  PTA
General Ledger
For the period from 1 Nov 2014 to 31 Oct 2015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R99"/>
  <sheetViews>
    <sheetView showGridLines="0" zoomScalePageLayoutView="0" workbookViewId="0" topLeftCell="A1">
      <pane ySplit="1" topLeftCell="A65" activePane="bottomLeft" state="frozen"/>
      <selection pane="topLeft" activeCell="A1" sqref="A1"/>
      <selection pane="bottomLeft" activeCell="C30" sqref="C30"/>
    </sheetView>
  </sheetViews>
  <sheetFormatPr defaultColWidth="9.00390625" defaultRowHeight="16.5"/>
  <cols>
    <col min="1" max="1" width="9.125" style="27" customWidth="1"/>
    <col min="2" max="2" width="14.375" style="27" customWidth="1"/>
    <col min="3" max="3" width="15.25390625" style="139" customWidth="1"/>
    <col min="4" max="4" width="9.25390625" style="27" customWidth="1"/>
    <col min="5" max="5" width="44.625" style="27" customWidth="1"/>
    <col min="6" max="6" width="9.25390625" style="58" customWidth="1"/>
    <col min="7" max="7" width="12.125" style="58" customWidth="1"/>
    <col min="8" max="8" width="21.375" style="74" customWidth="1"/>
    <col min="9" max="250" width="9.00390625" style="86" customWidth="1"/>
    <col min="251" max="252" width="10.75390625" style="54" customWidth="1"/>
    <col min="253" max="16384" width="9.00390625" style="54" customWidth="1"/>
  </cols>
  <sheetData>
    <row r="1" spans="1:8" s="138" customFormat="1" ht="12">
      <c r="A1" s="324" t="s">
        <v>35</v>
      </c>
      <c r="B1" s="324" t="s">
        <v>36</v>
      </c>
      <c r="C1" s="393" t="s">
        <v>37</v>
      </c>
      <c r="D1" s="324" t="s">
        <v>38</v>
      </c>
      <c r="E1" s="324" t="s">
        <v>39</v>
      </c>
      <c r="F1" s="394" t="s">
        <v>40</v>
      </c>
      <c r="G1" s="394" t="s">
        <v>41</v>
      </c>
      <c r="H1" s="395" t="s">
        <v>61</v>
      </c>
    </row>
    <row r="2" spans="1:10" s="138" customFormat="1" ht="12">
      <c r="A2" s="370" t="s">
        <v>44</v>
      </c>
      <c r="B2" s="371" t="s">
        <v>45</v>
      </c>
      <c r="C2" s="372">
        <v>43525</v>
      </c>
      <c r="D2" s="373" t="s">
        <v>189</v>
      </c>
      <c r="E2" s="374" t="s">
        <v>148</v>
      </c>
      <c r="F2" s="375">
        <v>15474</v>
      </c>
      <c r="G2" s="376"/>
      <c r="H2" s="377" t="s">
        <v>102</v>
      </c>
      <c r="J2" s="291"/>
    </row>
    <row r="3" spans="1:10" s="138" customFormat="1" ht="12">
      <c r="A3" s="378" t="s">
        <v>101</v>
      </c>
      <c r="B3" s="378" t="s">
        <v>89</v>
      </c>
      <c r="C3" s="372">
        <v>43525</v>
      </c>
      <c r="D3" s="373" t="s">
        <v>189</v>
      </c>
      <c r="E3" s="379" t="s">
        <v>190</v>
      </c>
      <c r="F3" s="375"/>
      <c r="G3" s="376">
        <v>15474</v>
      </c>
      <c r="H3" s="377"/>
      <c r="J3" s="291"/>
    </row>
    <row r="4" spans="1:10" s="138" customFormat="1" ht="12.75" customHeight="1">
      <c r="A4" s="370" t="s">
        <v>44</v>
      </c>
      <c r="B4" s="371" t="s">
        <v>45</v>
      </c>
      <c r="C4" s="372">
        <v>43525</v>
      </c>
      <c r="D4" s="373" t="s">
        <v>191</v>
      </c>
      <c r="E4" s="380" t="s">
        <v>81</v>
      </c>
      <c r="F4" s="375">
        <v>6138</v>
      </c>
      <c r="G4" s="376"/>
      <c r="H4" s="381"/>
      <c r="J4" s="291"/>
    </row>
    <row r="5" spans="1:10" s="138" customFormat="1" ht="12.75" customHeight="1">
      <c r="A5" s="379" t="s">
        <v>52</v>
      </c>
      <c r="B5" s="380" t="s">
        <v>26</v>
      </c>
      <c r="C5" s="372">
        <v>43525</v>
      </c>
      <c r="D5" s="373" t="s">
        <v>191</v>
      </c>
      <c r="E5" s="380" t="s">
        <v>81</v>
      </c>
      <c r="F5" s="375"/>
      <c r="G5" s="375">
        <v>6138</v>
      </c>
      <c r="H5" s="377" t="s">
        <v>105</v>
      </c>
      <c r="J5" s="291"/>
    </row>
    <row r="6" spans="1:10" s="138" customFormat="1" ht="12.75" customHeight="1">
      <c r="A6" s="370" t="s">
        <v>44</v>
      </c>
      <c r="B6" s="371" t="s">
        <v>45</v>
      </c>
      <c r="C6" s="372">
        <v>43525</v>
      </c>
      <c r="D6" s="373" t="s">
        <v>191</v>
      </c>
      <c r="E6" s="380" t="s">
        <v>82</v>
      </c>
      <c r="F6" s="375">
        <v>12688</v>
      </c>
      <c r="G6" s="375"/>
      <c r="H6" s="374"/>
      <c r="J6" s="291"/>
    </row>
    <row r="7" spans="1:10" s="138" customFormat="1" ht="12.75" customHeight="1">
      <c r="A7" s="379" t="s">
        <v>52</v>
      </c>
      <c r="B7" s="380" t="s">
        <v>26</v>
      </c>
      <c r="C7" s="372">
        <v>43525</v>
      </c>
      <c r="D7" s="373" t="s">
        <v>192</v>
      </c>
      <c r="E7" s="380" t="s">
        <v>82</v>
      </c>
      <c r="F7" s="375"/>
      <c r="G7" s="375">
        <v>12688</v>
      </c>
      <c r="H7" s="377" t="s">
        <v>105</v>
      </c>
      <c r="J7" s="291"/>
    </row>
    <row r="8" spans="1:10" s="138" customFormat="1" ht="12.75" customHeight="1">
      <c r="A8" s="370" t="s">
        <v>44</v>
      </c>
      <c r="B8" s="371" t="s">
        <v>45</v>
      </c>
      <c r="C8" s="372">
        <v>43525</v>
      </c>
      <c r="D8" s="373" t="s">
        <v>191</v>
      </c>
      <c r="E8" s="380" t="s">
        <v>82</v>
      </c>
      <c r="F8" s="375">
        <v>1584</v>
      </c>
      <c r="G8" s="375"/>
      <c r="H8" s="374"/>
      <c r="J8" s="291"/>
    </row>
    <row r="9" spans="1:10" s="138" customFormat="1" ht="12.75" customHeight="1">
      <c r="A9" s="378" t="s">
        <v>193</v>
      </c>
      <c r="B9" s="380" t="s">
        <v>26</v>
      </c>
      <c r="C9" s="372">
        <v>43530</v>
      </c>
      <c r="D9" s="373" t="s">
        <v>192</v>
      </c>
      <c r="E9" s="380" t="s">
        <v>82</v>
      </c>
      <c r="F9" s="375"/>
      <c r="G9" s="375">
        <v>1584</v>
      </c>
      <c r="H9" s="377" t="s">
        <v>106</v>
      </c>
      <c r="J9" s="291"/>
    </row>
    <row r="10" spans="1:10" s="138" customFormat="1" ht="12.75" customHeight="1">
      <c r="A10" s="30" t="s">
        <v>44</v>
      </c>
      <c r="B10" s="99" t="s">
        <v>45</v>
      </c>
      <c r="C10" s="343">
        <v>43535</v>
      </c>
      <c r="D10" s="286" t="s">
        <v>191</v>
      </c>
      <c r="E10" s="28" t="s">
        <v>149</v>
      </c>
      <c r="F10" s="58"/>
      <c r="G10" s="57">
        <v>816</v>
      </c>
      <c r="H10" s="377" t="s">
        <v>105</v>
      </c>
      <c r="J10" s="291"/>
    </row>
    <row r="11" spans="1:10" s="138" customFormat="1" ht="12.75" customHeight="1">
      <c r="A11" s="56" t="s">
        <v>77</v>
      </c>
      <c r="B11" s="23" t="s">
        <v>54</v>
      </c>
      <c r="C11" s="343">
        <v>43535</v>
      </c>
      <c r="D11" s="286" t="s">
        <v>191</v>
      </c>
      <c r="E11" s="28" t="s">
        <v>149</v>
      </c>
      <c r="F11" s="57">
        <v>816</v>
      </c>
      <c r="G11" s="375"/>
      <c r="H11" s="377"/>
      <c r="J11" s="291"/>
    </row>
    <row r="12" spans="1:10" s="138" customFormat="1" ht="12.75" customHeight="1">
      <c r="A12" s="30" t="s">
        <v>44</v>
      </c>
      <c r="B12" s="99" t="s">
        <v>45</v>
      </c>
      <c r="C12" s="343">
        <v>43535</v>
      </c>
      <c r="D12" s="286" t="s">
        <v>191</v>
      </c>
      <c r="E12" s="28" t="s">
        <v>150</v>
      </c>
      <c r="F12" s="29"/>
      <c r="G12" s="49">
        <v>30376</v>
      </c>
      <c r="H12" s="377" t="s">
        <v>105</v>
      </c>
      <c r="J12" s="291"/>
    </row>
    <row r="13" spans="1:10" s="138" customFormat="1" ht="12.75" customHeight="1">
      <c r="A13" s="27" t="s">
        <v>77</v>
      </c>
      <c r="B13" s="23" t="s">
        <v>54</v>
      </c>
      <c r="C13" s="343">
        <v>43535</v>
      </c>
      <c r="D13" s="286" t="s">
        <v>191</v>
      </c>
      <c r="E13" s="28" t="s">
        <v>150</v>
      </c>
      <c r="F13" s="49">
        <v>30376</v>
      </c>
      <c r="G13" s="375"/>
      <c r="H13" s="377"/>
      <c r="J13" s="291"/>
    </row>
    <row r="14" spans="1:10" s="138" customFormat="1" ht="12.75" customHeight="1">
      <c r="A14" s="370" t="s">
        <v>44</v>
      </c>
      <c r="B14" s="371" t="s">
        <v>45</v>
      </c>
      <c r="C14" s="372">
        <v>43539</v>
      </c>
      <c r="D14" s="373" t="s">
        <v>195</v>
      </c>
      <c r="E14" s="374" t="s">
        <v>196</v>
      </c>
      <c r="F14" s="376"/>
      <c r="G14" s="376">
        <v>1008</v>
      </c>
      <c r="H14" s="377" t="s">
        <v>198</v>
      </c>
      <c r="J14" s="291"/>
    </row>
    <row r="15" spans="1:10" s="138" customFormat="1" ht="12.75" customHeight="1">
      <c r="A15" s="397" t="s">
        <v>53</v>
      </c>
      <c r="B15" s="398" t="s">
        <v>54</v>
      </c>
      <c r="C15" s="372">
        <v>43539</v>
      </c>
      <c r="D15" s="373" t="s">
        <v>195</v>
      </c>
      <c r="E15" s="374" t="s">
        <v>196</v>
      </c>
      <c r="F15" s="376">
        <v>1008</v>
      </c>
      <c r="G15" s="375"/>
      <c r="H15" s="377"/>
      <c r="J15" s="291"/>
    </row>
    <row r="16" spans="1:10" s="138" customFormat="1" ht="12.75" customHeight="1">
      <c r="A16" s="370" t="s">
        <v>44</v>
      </c>
      <c r="B16" s="371" t="s">
        <v>45</v>
      </c>
      <c r="C16" s="372">
        <v>43551</v>
      </c>
      <c r="D16" s="373" t="s">
        <v>195</v>
      </c>
      <c r="E16" s="374" t="s">
        <v>153</v>
      </c>
      <c r="F16" s="376"/>
      <c r="G16" s="376">
        <v>30</v>
      </c>
      <c r="H16" s="377" t="s">
        <v>198</v>
      </c>
      <c r="J16" s="291"/>
    </row>
    <row r="17" spans="1:10" s="138" customFormat="1" ht="12.75" customHeight="1">
      <c r="A17" s="397" t="s">
        <v>53</v>
      </c>
      <c r="B17" s="398" t="s">
        <v>54</v>
      </c>
      <c r="C17" s="372">
        <v>43551</v>
      </c>
      <c r="D17" s="373" t="s">
        <v>195</v>
      </c>
      <c r="E17" s="374" t="s">
        <v>153</v>
      </c>
      <c r="F17" s="376">
        <v>30</v>
      </c>
      <c r="G17" s="375"/>
      <c r="H17" s="377"/>
      <c r="J17" s="291"/>
    </row>
    <row r="18" spans="1:10" s="138" customFormat="1" ht="12.75" customHeight="1">
      <c r="A18" s="370" t="s">
        <v>44</v>
      </c>
      <c r="B18" s="371" t="s">
        <v>45</v>
      </c>
      <c r="C18" s="372">
        <v>43551</v>
      </c>
      <c r="D18" s="373" t="s">
        <v>195</v>
      </c>
      <c r="E18" s="380" t="s">
        <v>151</v>
      </c>
      <c r="F18" s="376"/>
      <c r="G18" s="376">
        <v>1000</v>
      </c>
      <c r="H18" s="377" t="s">
        <v>197</v>
      </c>
      <c r="J18" s="293"/>
    </row>
    <row r="19" spans="1:10" s="138" customFormat="1" ht="12.75" customHeight="1">
      <c r="A19" s="397" t="s">
        <v>53</v>
      </c>
      <c r="B19" s="398" t="s">
        <v>54</v>
      </c>
      <c r="C19" s="372">
        <v>43551</v>
      </c>
      <c r="D19" s="373" t="s">
        <v>195</v>
      </c>
      <c r="E19" s="380" t="s">
        <v>151</v>
      </c>
      <c r="F19" s="376">
        <v>1000</v>
      </c>
      <c r="G19" s="376"/>
      <c r="H19" s="377"/>
      <c r="J19" s="292"/>
    </row>
    <row r="20" spans="1:10" s="138" customFormat="1" ht="12.75" customHeight="1">
      <c r="A20" s="370" t="s">
        <v>44</v>
      </c>
      <c r="B20" s="371" t="s">
        <v>45</v>
      </c>
      <c r="C20" s="372">
        <v>43556</v>
      </c>
      <c r="D20" s="373" t="s">
        <v>192</v>
      </c>
      <c r="E20" s="374" t="s">
        <v>156</v>
      </c>
      <c r="F20" s="376"/>
      <c r="G20" s="376">
        <v>1000</v>
      </c>
      <c r="H20" s="377" t="s">
        <v>105</v>
      </c>
      <c r="J20" s="292"/>
    </row>
    <row r="21" spans="1:10" s="138" customFormat="1" ht="12.75" customHeight="1">
      <c r="A21" s="397" t="s">
        <v>78</v>
      </c>
      <c r="B21" s="374" t="s">
        <v>28</v>
      </c>
      <c r="C21" s="372">
        <v>43556</v>
      </c>
      <c r="D21" s="373" t="s">
        <v>192</v>
      </c>
      <c r="E21" s="374" t="s">
        <v>156</v>
      </c>
      <c r="F21" s="376">
        <v>1000</v>
      </c>
      <c r="G21" s="376"/>
      <c r="H21" s="377"/>
      <c r="J21" s="292"/>
    </row>
    <row r="22" spans="1:10" s="138" customFormat="1" ht="12.75" customHeight="1">
      <c r="A22" s="370" t="s">
        <v>44</v>
      </c>
      <c r="B22" s="371" t="s">
        <v>45</v>
      </c>
      <c r="C22" s="372">
        <v>43570</v>
      </c>
      <c r="D22" s="385" t="s">
        <v>202</v>
      </c>
      <c r="E22" s="380" t="s">
        <v>199</v>
      </c>
      <c r="F22" s="376"/>
      <c r="G22" s="376">
        <v>152.5</v>
      </c>
      <c r="H22" s="377" t="s">
        <v>21</v>
      </c>
      <c r="J22" s="292"/>
    </row>
    <row r="23" spans="1:10" s="138" customFormat="1" ht="12.75" customHeight="1">
      <c r="A23" s="379" t="s">
        <v>48</v>
      </c>
      <c r="B23" s="380" t="s">
        <v>103</v>
      </c>
      <c r="C23" s="372">
        <v>43570</v>
      </c>
      <c r="D23" s="385" t="s">
        <v>202</v>
      </c>
      <c r="E23" s="380" t="s">
        <v>199</v>
      </c>
      <c r="F23" s="376">
        <v>152.5</v>
      </c>
      <c r="G23" s="376"/>
      <c r="H23" s="377"/>
      <c r="J23" s="292"/>
    </row>
    <row r="24" spans="1:10" s="85" customFormat="1" ht="12.75" customHeight="1">
      <c r="A24" s="370" t="s">
        <v>44</v>
      </c>
      <c r="B24" s="371" t="s">
        <v>45</v>
      </c>
      <c r="C24" s="372">
        <v>43605</v>
      </c>
      <c r="D24" s="385" t="s">
        <v>202</v>
      </c>
      <c r="E24" s="380" t="s">
        <v>152</v>
      </c>
      <c r="F24" s="375"/>
      <c r="G24" s="396">
        <v>500</v>
      </c>
      <c r="H24" s="377" t="s">
        <v>203</v>
      </c>
      <c r="J24" s="293"/>
    </row>
    <row r="25" spans="1:10" s="138" customFormat="1" ht="12.75" customHeight="1">
      <c r="A25" s="379" t="s">
        <v>48</v>
      </c>
      <c r="B25" s="380" t="s">
        <v>21</v>
      </c>
      <c r="C25" s="372">
        <v>43605</v>
      </c>
      <c r="D25" s="385" t="s">
        <v>202</v>
      </c>
      <c r="E25" s="380" t="s">
        <v>152</v>
      </c>
      <c r="F25" s="396">
        <v>500</v>
      </c>
      <c r="G25" s="376"/>
      <c r="H25" s="377"/>
      <c r="J25" s="292"/>
    </row>
    <row r="26" spans="1:10" s="138" customFormat="1" ht="12.75" customHeight="1">
      <c r="A26" s="370" t="s">
        <v>44</v>
      </c>
      <c r="B26" s="371" t="s">
        <v>45</v>
      </c>
      <c r="C26" s="372">
        <v>43605</v>
      </c>
      <c r="D26" s="373" t="s">
        <v>195</v>
      </c>
      <c r="E26" s="380" t="s">
        <v>154</v>
      </c>
      <c r="F26" s="376"/>
      <c r="G26" s="376">
        <v>516.6</v>
      </c>
      <c r="H26" s="377" t="s">
        <v>197</v>
      </c>
      <c r="J26" s="293"/>
    </row>
    <row r="27" spans="1:10" s="138" customFormat="1" ht="12.75" customHeight="1">
      <c r="A27" s="397" t="s">
        <v>53</v>
      </c>
      <c r="B27" s="398" t="s">
        <v>54</v>
      </c>
      <c r="C27" s="372">
        <v>43605</v>
      </c>
      <c r="D27" s="373" t="s">
        <v>195</v>
      </c>
      <c r="E27" s="380" t="s">
        <v>201</v>
      </c>
      <c r="F27" s="376">
        <v>516.6</v>
      </c>
      <c r="G27" s="383"/>
      <c r="H27" s="377"/>
      <c r="J27" s="291"/>
    </row>
    <row r="28" spans="1:10" s="138" customFormat="1" ht="12.75" customHeight="1">
      <c r="A28" s="370" t="s">
        <v>44</v>
      </c>
      <c r="B28" s="371" t="s">
        <v>45</v>
      </c>
      <c r="C28" s="372">
        <v>43651</v>
      </c>
      <c r="D28" s="385" t="s">
        <v>202</v>
      </c>
      <c r="E28" s="380" t="s">
        <v>108</v>
      </c>
      <c r="F28" s="375"/>
      <c r="G28" s="375">
        <v>75</v>
      </c>
      <c r="H28" s="377" t="s">
        <v>203</v>
      </c>
      <c r="J28" s="291"/>
    </row>
    <row r="29" spans="1:10" s="138" customFormat="1" ht="12.75" customHeight="1">
      <c r="A29" s="379" t="s">
        <v>48</v>
      </c>
      <c r="B29" s="380" t="s">
        <v>21</v>
      </c>
      <c r="C29" s="372">
        <v>43651</v>
      </c>
      <c r="D29" s="385" t="s">
        <v>202</v>
      </c>
      <c r="E29" s="380" t="s">
        <v>108</v>
      </c>
      <c r="F29" s="375">
        <v>75</v>
      </c>
      <c r="G29" s="383"/>
      <c r="H29" s="377"/>
      <c r="J29" s="291"/>
    </row>
    <row r="30" spans="1:10" s="138" customFormat="1" ht="12.75" customHeight="1">
      <c r="A30" s="370" t="s">
        <v>44</v>
      </c>
      <c r="B30" s="371" t="s">
        <v>45</v>
      </c>
      <c r="C30" s="372">
        <v>43661</v>
      </c>
      <c r="D30" s="385" t="s">
        <v>204</v>
      </c>
      <c r="E30" s="374" t="s">
        <v>157</v>
      </c>
      <c r="F30" s="376"/>
      <c r="G30" s="375">
        <v>1000</v>
      </c>
      <c r="H30" s="377" t="s">
        <v>205</v>
      </c>
      <c r="J30" s="292"/>
    </row>
    <row r="31" spans="1:10" s="138" customFormat="1" ht="12.75" customHeight="1">
      <c r="A31" s="397" t="s">
        <v>53</v>
      </c>
      <c r="B31" s="398" t="s">
        <v>54</v>
      </c>
      <c r="C31" s="372">
        <v>43661</v>
      </c>
      <c r="D31" s="385" t="s">
        <v>204</v>
      </c>
      <c r="E31" s="374" t="s">
        <v>157</v>
      </c>
      <c r="F31" s="399">
        <v>1000</v>
      </c>
      <c r="G31" s="376"/>
      <c r="H31" s="377"/>
      <c r="J31" s="292"/>
    </row>
    <row r="32" spans="1:10" s="138" customFormat="1" ht="12.75" customHeight="1">
      <c r="A32" s="370" t="s">
        <v>44</v>
      </c>
      <c r="B32" s="371" t="s">
        <v>45</v>
      </c>
      <c r="C32" s="386">
        <v>43662</v>
      </c>
      <c r="D32" s="385" t="s">
        <v>206</v>
      </c>
      <c r="E32" s="374" t="s">
        <v>83</v>
      </c>
      <c r="F32" s="376">
        <v>1620</v>
      </c>
      <c r="G32" s="400"/>
      <c r="H32" s="401" t="s">
        <v>16</v>
      </c>
      <c r="J32" s="292"/>
    </row>
    <row r="33" spans="1:10" s="138" customFormat="1" ht="12.75" customHeight="1">
      <c r="A33" s="373" t="s">
        <v>85</v>
      </c>
      <c r="B33" s="380" t="s">
        <v>26</v>
      </c>
      <c r="C33" s="386">
        <v>43662</v>
      </c>
      <c r="D33" s="385" t="s">
        <v>206</v>
      </c>
      <c r="E33" s="374" t="s">
        <v>83</v>
      </c>
      <c r="F33" s="376"/>
      <c r="G33" s="376">
        <v>1620</v>
      </c>
      <c r="H33" s="400"/>
      <c r="J33" s="292"/>
    </row>
    <row r="34" spans="1:10" s="138" customFormat="1" ht="12.75" customHeight="1">
      <c r="A34" s="370" t="s">
        <v>44</v>
      </c>
      <c r="B34" s="371" t="s">
        <v>45</v>
      </c>
      <c r="C34" s="386">
        <v>43662</v>
      </c>
      <c r="D34" s="385" t="s">
        <v>206</v>
      </c>
      <c r="E34" s="374" t="s">
        <v>84</v>
      </c>
      <c r="F34" s="376">
        <v>17460</v>
      </c>
      <c r="G34" s="375"/>
      <c r="H34" s="401" t="s">
        <v>16</v>
      </c>
      <c r="J34" s="292"/>
    </row>
    <row r="35" spans="1:10" s="138" customFormat="1" ht="12.75" customHeight="1">
      <c r="A35" s="397" t="s">
        <v>85</v>
      </c>
      <c r="B35" s="380" t="s">
        <v>26</v>
      </c>
      <c r="C35" s="386">
        <v>43662</v>
      </c>
      <c r="D35" s="385" t="s">
        <v>206</v>
      </c>
      <c r="E35" s="374" t="s">
        <v>84</v>
      </c>
      <c r="F35" s="376"/>
      <c r="G35" s="376">
        <v>17460</v>
      </c>
      <c r="H35" s="377"/>
      <c r="J35" s="292"/>
    </row>
    <row r="36" spans="1:10" s="138" customFormat="1" ht="12.75" customHeight="1">
      <c r="A36" s="370" t="s">
        <v>44</v>
      </c>
      <c r="B36" s="371" t="s">
        <v>45</v>
      </c>
      <c r="C36" s="386">
        <v>43665</v>
      </c>
      <c r="D36" s="385" t="s">
        <v>202</v>
      </c>
      <c r="E36" s="380" t="s">
        <v>158</v>
      </c>
      <c r="F36" s="376"/>
      <c r="G36" s="376">
        <v>233.2</v>
      </c>
      <c r="H36" s="377" t="s">
        <v>203</v>
      </c>
      <c r="J36" s="292"/>
    </row>
    <row r="37" spans="1:10" s="138" customFormat="1" ht="12.75" customHeight="1">
      <c r="A37" s="379" t="s">
        <v>48</v>
      </c>
      <c r="B37" s="380" t="s">
        <v>21</v>
      </c>
      <c r="C37" s="386">
        <v>43665</v>
      </c>
      <c r="D37" s="385" t="s">
        <v>202</v>
      </c>
      <c r="E37" s="380" t="s">
        <v>158</v>
      </c>
      <c r="F37" s="399">
        <v>233.2</v>
      </c>
      <c r="G37" s="376"/>
      <c r="H37" s="377"/>
      <c r="J37" s="292"/>
    </row>
    <row r="38" spans="1:10" s="138" customFormat="1" ht="12.75" customHeight="1">
      <c r="A38" s="370" t="s">
        <v>44</v>
      </c>
      <c r="B38" s="371" t="s">
        <v>45</v>
      </c>
      <c r="C38" s="386">
        <v>43678</v>
      </c>
      <c r="D38" s="385" t="s">
        <v>207</v>
      </c>
      <c r="E38" s="374" t="s">
        <v>84</v>
      </c>
      <c r="F38" s="376">
        <v>720</v>
      </c>
      <c r="G38" s="376"/>
      <c r="H38" s="401" t="s">
        <v>16</v>
      </c>
      <c r="J38" s="292"/>
    </row>
    <row r="39" spans="1:10" s="138" customFormat="1" ht="12.75" customHeight="1">
      <c r="A39" s="397" t="s">
        <v>85</v>
      </c>
      <c r="B39" s="380" t="s">
        <v>26</v>
      </c>
      <c r="C39" s="402">
        <v>43678</v>
      </c>
      <c r="D39" s="373" t="s">
        <v>109</v>
      </c>
      <c r="E39" s="374" t="s">
        <v>84</v>
      </c>
      <c r="F39" s="376"/>
      <c r="G39" s="376">
        <v>720</v>
      </c>
      <c r="H39" s="382"/>
      <c r="J39" s="293"/>
    </row>
    <row r="40" spans="1:10" s="138" customFormat="1" ht="12.75" customHeight="1">
      <c r="A40" s="370" t="s">
        <v>44</v>
      </c>
      <c r="B40" s="371" t="s">
        <v>45</v>
      </c>
      <c r="C40" s="386">
        <v>43678</v>
      </c>
      <c r="D40" s="385" t="s">
        <v>207</v>
      </c>
      <c r="E40" s="374" t="s">
        <v>84</v>
      </c>
      <c r="F40" s="376">
        <v>540</v>
      </c>
      <c r="G40" s="376"/>
      <c r="H40" s="401" t="s">
        <v>16</v>
      </c>
      <c r="J40" s="292"/>
    </row>
    <row r="41" spans="1:10" s="138" customFormat="1" ht="12.75" customHeight="1">
      <c r="A41" s="397" t="s">
        <v>85</v>
      </c>
      <c r="B41" s="380" t="s">
        <v>26</v>
      </c>
      <c r="C41" s="402">
        <v>43678</v>
      </c>
      <c r="D41" s="373" t="s">
        <v>109</v>
      </c>
      <c r="E41" s="374" t="s">
        <v>84</v>
      </c>
      <c r="F41" s="376"/>
      <c r="G41" s="376">
        <v>540</v>
      </c>
      <c r="H41" s="382"/>
      <c r="J41" s="293"/>
    </row>
    <row r="42" spans="1:10" s="138" customFormat="1" ht="12.75" customHeight="1">
      <c r="A42" s="370" t="s">
        <v>44</v>
      </c>
      <c r="B42" s="371" t="s">
        <v>45</v>
      </c>
      <c r="C42" s="372">
        <v>43651</v>
      </c>
      <c r="D42" s="385" t="s">
        <v>202</v>
      </c>
      <c r="E42" s="380" t="s">
        <v>108</v>
      </c>
      <c r="F42" s="375"/>
      <c r="G42" s="375">
        <v>75</v>
      </c>
      <c r="H42" s="377" t="s">
        <v>103</v>
      </c>
      <c r="J42" s="291"/>
    </row>
    <row r="43" spans="1:10" s="138" customFormat="1" ht="12.75" customHeight="1">
      <c r="A43" s="379" t="s">
        <v>48</v>
      </c>
      <c r="B43" s="380" t="s">
        <v>21</v>
      </c>
      <c r="C43" s="372">
        <v>43651</v>
      </c>
      <c r="D43" s="385" t="s">
        <v>202</v>
      </c>
      <c r="E43" s="380" t="s">
        <v>108</v>
      </c>
      <c r="F43" s="375">
        <v>75</v>
      </c>
      <c r="G43" s="383"/>
      <c r="H43" s="377"/>
      <c r="J43" s="291"/>
    </row>
    <row r="44" spans="1:10" s="138" customFormat="1" ht="12.75" customHeight="1">
      <c r="A44" s="370" t="s">
        <v>44</v>
      </c>
      <c r="B44" s="371" t="s">
        <v>45</v>
      </c>
      <c r="C44" s="386">
        <v>43724</v>
      </c>
      <c r="D44" s="385" t="s">
        <v>212</v>
      </c>
      <c r="E44" s="374" t="s">
        <v>161</v>
      </c>
      <c r="F44" s="376"/>
      <c r="G44" s="376">
        <v>1334.8</v>
      </c>
      <c r="H44" s="401" t="s">
        <v>16</v>
      </c>
      <c r="J44" s="293"/>
    </row>
    <row r="45" spans="1:10" s="138" customFormat="1" ht="12.75" customHeight="1">
      <c r="A45" s="397" t="s">
        <v>78</v>
      </c>
      <c r="B45" s="398" t="s">
        <v>92</v>
      </c>
      <c r="C45" s="386">
        <v>43724</v>
      </c>
      <c r="D45" s="385" t="s">
        <v>212</v>
      </c>
      <c r="E45" s="374" t="s">
        <v>161</v>
      </c>
      <c r="F45" s="376">
        <v>1334.8</v>
      </c>
      <c r="G45" s="376"/>
      <c r="H45" s="377"/>
      <c r="J45" s="293"/>
    </row>
    <row r="46" spans="1:10" s="138" customFormat="1" ht="12.75" customHeight="1">
      <c r="A46" s="397" t="s">
        <v>49</v>
      </c>
      <c r="B46" s="398" t="s">
        <v>30</v>
      </c>
      <c r="C46" s="386">
        <v>43749</v>
      </c>
      <c r="D46" s="385" t="s">
        <v>212</v>
      </c>
      <c r="E46" s="374" t="s">
        <v>216</v>
      </c>
      <c r="F46" s="376">
        <v>20872.5</v>
      </c>
      <c r="G46" s="376"/>
      <c r="H46" s="401" t="s">
        <v>16</v>
      </c>
      <c r="J46" s="292"/>
    </row>
    <row r="47" spans="1:10" s="138" customFormat="1" ht="12.75" customHeight="1">
      <c r="A47" s="403" t="s">
        <v>44</v>
      </c>
      <c r="B47" s="404" t="s">
        <v>45</v>
      </c>
      <c r="C47" s="386">
        <v>43749</v>
      </c>
      <c r="D47" s="385" t="s">
        <v>212</v>
      </c>
      <c r="E47" s="374" t="s">
        <v>162</v>
      </c>
      <c r="F47" s="376"/>
      <c r="G47" s="376">
        <v>1512.5</v>
      </c>
      <c r="H47" s="401" t="s">
        <v>16</v>
      </c>
      <c r="J47" s="292"/>
    </row>
    <row r="48" spans="1:10" s="138" customFormat="1" ht="10.5" customHeight="1">
      <c r="A48" s="403" t="s">
        <v>44</v>
      </c>
      <c r="B48" s="404" t="s">
        <v>45</v>
      </c>
      <c r="C48" s="386">
        <v>43752</v>
      </c>
      <c r="D48" s="385" t="s">
        <v>212</v>
      </c>
      <c r="E48" s="374" t="s">
        <v>163</v>
      </c>
      <c r="F48" s="376"/>
      <c r="G48" s="376">
        <v>1512.5</v>
      </c>
      <c r="H48" s="401" t="s">
        <v>16</v>
      </c>
      <c r="J48" s="292"/>
    </row>
    <row r="49" spans="1:252" s="138" customFormat="1" ht="12.75" customHeight="1">
      <c r="A49" s="403" t="s">
        <v>44</v>
      </c>
      <c r="B49" s="404" t="s">
        <v>45</v>
      </c>
      <c r="C49" s="386">
        <v>43752</v>
      </c>
      <c r="D49" s="385" t="s">
        <v>212</v>
      </c>
      <c r="E49" s="374" t="s">
        <v>164</v>
      </c>
      <c r="F49" s="376"/>
      <c r="G49" s="376">
        <v>1512.5</v>
      </c>
      <c r="H49" s="401" t="s">
        <v>16</v>
      </c>
      <c r="I49" s="86"/>
      <c r="J49" s="292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  <c r="FS49" s="86"/>
      <c r="FT49" s="86"/>
      <c r="FU49" s="86"/>
      <c r="FV49" s="86"/>
      <c r="FW49" s="86"/>
      <c r="FX49" s="86"/>
      <c r="FY49" s="86"/>
      <c r="FZ49" s="86"/>
      <c r="GA49" s="86"/>
      <c r="GB49" s="86"/>
      <c r="GC49" s="86"/>
      <c r="GD49" s="86"/>
      <c r="GE49" s="86"/>
      <c r="GF49" s="86"/>
      <c r="GG49" s="86"/>
      <c r="GH49" s="86"/>
      <c r="GI49" s="86"/>
      <c r="GJ49" s="86"/>
      <c r="GK49" s="86"/>
      <c r="GL49" s="86"/>
      <c r="GM49" s="86"/>
      <c r="GN49" s="86"/>
      <c r="GO49" s="86"/>
      <c r="GP49" s="86"/>
      <c r="GQ49" s="86"/>
      <c r="GR49" s="86"/>
      <c r="GS49" s="86"/>
      <c r="GT49" s="86"/>
      <c r="GU49" s="86"/>
      <c r="GV49" s="86"/>
      <c r="GW49" s="86"/>
      <c r="GX49" s="86"/>
      <c r="GY49" s="86"/>
      <c r="GZ49" s="86"/>
      <c r="HA49" s="86"/>
      <c r="HB49" s="86"/>
      <c r="HC49" s="86"/>
      <c r="HD49" s="86"/>
      <c r="HE49" s="86"/>
      <c r="HF49" s="86"/>
      <c r="HG49" s="86"/>
      <c r="HH49" s="86"/>
      <c r="HI49" s="86"/>
      <c r="HJ49" s="86"/>
      <c r="HK49" s="86"/>
      <c r="HL49" s="86"/>
      <c r="HM49" s="86"/>
      <c r="HN49" s="86"/>
      <c r="HO49" s="86"/>
      <c r="HP49" s="86"/>
      <c r="HQ49" s="86"/>
      <c r="HR49" s="86"/>
      <c r="HS49" s="86"/>
      <c r="HT49" s="86"/>
      <c r="HU49" s="86"/>
      <c r="HV49" s="86"/>
      <c r="HW49" s="86"/>
      <c r="HX49" s="86"/>
      <c r="HY49" s="86"/>
      <c r="HZ49" s="86"/>
      <c r="IA49" s="86"/>
      <c r="IB49" s="86"/>
      <c r="IC49" s="86"/>
      <c r="ID49" s="86"/>
      <c r="IE49" s="86"/>
      <c r="IF49" s="86"/>
      <c r="IG49" s="86"/>
      <c r="IH49" s="86"/>
      <c r="II49" s="86"/>
      <c r="IJ49" s="86"/>
      <c r="IK49" s="86"/>
      <c r="IL49" s="86"/>
      <c r="IM49" s="86"/>
      <c r="IN49" s="86"/>
      <c r="IO49" s="86"/>
      <c r="IP49" s="86"/>
      <c r="IQ49" s="54"/>
      <c r="IR49" s="54"/>
    </row>
    <row r="50" spans="1:10" s="138" customFormat="1" ht="10.5" customHeight="1">
      <c r="A50" s="403" t="s">
        <v>44</v>
      </c>
      <c r="B50" s="404" t="s">
        <v>45</v>
      </c>
      <c r="C50" s="386">
        <v>43754</v>
      </c>
      <c r="D50" s="385" t="s">
        <v>212</v>
      </c>
      <c r="E50" s="374" t="s">
        <v>165</v>
      </c>
      <c r="F50" s="376"/>
      <c r="G50" s="376">
        <v>1512.5</v>
      </c>
      <c r="H50" s="401" t="s">
        <v>16</v>
      </c>
      <c r="J50" s="292"/>
    </row>
    <row r="51" spans="1:252" s="138" customFormat="1" ht="12.75" customHeight="1">
      <c r="A51" s="403" t="s">
        <v>44</v>
      </c>
      <c r="B51" s="404" t="s">
        <v>45</v>
      </c>
      <c r="C51" s="386">
        <v>43756</v>
      </c>
      <c r="D51" s="385" t="s">
        <v>212</v>
      </c>
      <c r="E51" s="374" t="s">
        <v>166</v>
      </c>
      <c r="F51" s="376"/>
      <c r="G51" s="376">
        <v>1512.5</v>
      </c>
      <c r="H51" s="401" t="s">
        <v>16</v>
      </c>
      <c r="I51" s="86"/>
      <c r="J51" s="292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  <c r="GL51" s="86"/>
      <c r="GM51" s="86"/>
      <c r="GN51" s="86"/>
      <c r="GO51" s="86"/>
      <c r="GP51" s="86"/>
      <c r="GQ51" s="86"/>
      <c r="GR51" s="86"/>
      <c r="GS51" s="86"/>
      <c r="GT51" s="86"/>
      <c r="GU51" s="86"/>
      <c r="GV51" s="86"/>
      <c r="GW51" s="86"/>
      <c r="GX51" s="86"/>
      <c r="GY51" s="86"/>
      <c r="GZ51" s="86"/>
      <c r="HA51" s="86"/>
      <c r="HB51" s="86"/>
      <c r="HC51" s="86"/>
      <c r="HD51" s="86"/>
      <c r="HE51" s="86"/>
      <c r="HF51" s="86"/>
      <c r="HG51" s="86"/>
      <c r="HH51" s="86"/>
      <c r="HI51" s="86"/>
      <c r="HJ51" s="86"/>
      <c r="HK51" s="86"/>
      <c r="HL51" s="86"/>
      <c r="HM51" s="86"/>
      <c r="HN51" s="86"/>
      <c r="HO51" s="86"/>
      <c r="HP51" s="86"/>
      <c r="HQ51" s="86"/>
      <c r="HR51" s="86"/>
      <c r="HS51" s="86"/>
      <c r="HT51" s="86"/>
      <c r="HU51" s="86"/>
      <c r="HV51" s="86"/>
      <c r="HW51" s="86"/>
      <c r="HX51" s="86"/>
      <c r="HY51" s="86"/>
      <c r="HZ51" s="86"/>
      <c r="IA51" s="86"/>
      <c r="IB51" s="86"/>
      <c r="IC51" s="86"/>
      <c r="ID51" s="86"/>
      <c r="IE51" s="86"/>
      <c r="IF51" s="86"/>
      <c r="IG51" s="86"/>
      <c r="IH51" s="86"/>
      <c r="II51" s="86"/>
      <c r="IJ51" s="86"/>
      <c r="IK51" s="86"/>
      <c r="IL51" s="86"/>
      <c r="IM51" s="86"/>
      <c r="IN51" s="86"/>
      <c r="IO51" s="86"/>
      <c r="IP51" s="86"/>
      <c r="IQ51" s="54"/>
      <c r="IR51" s="54"/>
    </row>
    <row r="52" spans="1:10" s="138" customFormat="1" ht="12.75" customHeight="1">
      <c r="A52" s="403" t="s">
        <v>44</v>
      </c>
      <c r="B52" s="404" t="s">
        <v>45</v>
      </c>
      <c r="C52" s="386">
        <v>43759</v>
      </c>
      <c r="D52" s="385" t="s">
        <v>214</v>
      </c>
      <c r="E52" s="374" t="s">
        <v>167</v>
      </c>
      <c r="F52" s="376"/>
      <c r="G52" s="376">
        <v>1512.5</v>
      </c>
      <c r="H52" s="401" t="s">
        <v>16</v>
      </c>
      <c r="J52" s="292"/>
    </row>
    <row r="53" spans="1:10" s="138" customFormat="1" ht="12.75" customHeight="1">
      <c r="A53" s="370" t="s">
        <v>44</v>
      </c>
      <c r="B53" s="371" t="s">
        <v>45</v>
      </c>
      <c r="C53" s="372">
        <v>43768</v>
      </c>
      <c r="D53" s="385" t="s">
        <v>214</v>
      </c>
      <c r="E53" s="374" t="s">
        <v>174</v>
      </c>
      <c r="F53" s="375"/>
      <c r="G53" s="375">
        <v>1512.5</v>
      </c>
      <c r="H53" s="401" t="s">
        <v>16</v>
      </c>
      <c r="J53" s="292"/>
    </row>
    <row r="54" spans="1:10" s="138" customFormat="1" ht="12.75" customHeight="1">
      <c r="A54" s="403" t="s">
        <v>44</v>
      </c>
      <c r="B54" s="404" t="s">
        <v>45</v>
      </c>
      <c r="C54" s="372">
        <v>43768</v>
      </c>
      <c r="D54" s="385" t="s">
        <v>214</v>
      </c>
      <c r="E54" s="374" t="s">
        <v>177</v>
      </c>
      <c r="F54" s="376"/>
      <c r="G54" s="376">
        <v>1512.5</v>
      </c>
      <c r="H54" s="401" t="s">
        <v>16</v>
      </c>
      <c r="J54" s="292"/>
    </row>
    <row r="55" spans="1:10" s="138" customFormat="1" ht="12.75" customHeight="1">
      <c r="A55" s="403" t="s">
        <v>44</v>
      </c>
      <c r="B55" s="404" t="s">
        <v>45</v>
      </c>
      <c r="C55" s="372">
        <v>43768</v>
      </c>
      <c r="D55" s="385" t="s">
        <v>214</v>
      </c>
      <c r="E55" s="374" t="s">
        <v>178</v>
      </c>
      <c r="F55" s="376"/>
      <c r="G55" s="376">
        <v>1210</v>
      </c>
      <c r="H55" s="401" t="s">
        <v>16</v>
      </c>
      <c r="J55" s="292"/>
    </row>
    <row r="56" spans="1:10" s="138" customFormat="1" ht="12.75" customHeight="1">
      <c r="A56" s="403" t="s">
        <v>44</v>
      </c>
      <c r="B56" s="404" t="s">
        <v>45</v>
      </c>
      <c r="C56" s="372">
        <v>43768</v>
      </c>
      <c r="D56" s="385" t="s">
        <v>214</v>
      </c>
      <c r="E56" s="374" t="s">
        <v>179</v>
      </c>
      <c r="F56" s="376"/>
      <c r="G56" s="376">
        <v>1512.5</v>
      </c>
      <c r="H56" s="401" t="s">
        <v>16</v>
      </c>
      <c r="J56" s="292"/>
    </row>
    <row r="57" spans="1:10" s="138" customFormat="1" ht="12.75" customHeight="1">
      <c r="A57" s="403" t="s">
        <v>44</v>
      </c>
      <c r="B57" s="404" t="s">
        <v>45</v>
      </c>
      <c r="C57" s="372">
        <v>43768</v>
      </c>
      <c r="D57" s="385" t="s">
        <v>214</v>
      </c>
      <c r="E57" s="374" t="s">
        <v>180</v>
      </c>
      <c r="F57" s="376"/>
      <c r="G57" s="376">
        <v>1512.5</v>
      </c>
      <c r="H57" s="401" t="s">
        <v>16</v>
      </c>
      <c r="J57" s="292"/>
    </row>
    <row r="58" spans="1:10" s="138" customFormat="1" ht="12.75" customHeight="1">
      <c r="A58" s="403" t="s">
        <v>44</v>
      </c>
      <c r="B58" s="404" t="s">
        <v>45</v>
      </c>
      <c r="C58" s="372">
        <v>43768</v>
      </c>
      <c r="D58" s="385" t="s">
        <v>214</v>
      </c>
      <c r="E58" s="374" t="s">
        <v>181</v>
      </c>
      <c r="F58" s="376"/>
      <c r="G58" s="376">
        <v>1512.5</v>
      </c>
      <c r="H58" s="401" t="s">
        <v>16</v>
      </c>
      <c r="J58" s="292"/>
    </row>
    <row r="59" spans="1:10" s="138" customFormat="1" ht="12.75" customHeight="1">
      <c r="A59" s="403" t="s">
        <v>44</v>
      </c>
      <c r="B59" s="404" t="s">
        <v>45</v>
      </c>
      <c r="C59" s="372">
        <v>43768</v>
      </c>
      <c r="D59" s="385" t="s">
        <v>214</v>
      </c>
      <c r="E59" s="374" t="s">
        <v>182</v>
      </c>
      <c r="F59" s="376"/>
      <c r="G59" s="376">
        <v>1512.5</v>
      </c>
      <c r="H59" s="401" t="s">
        <v>16</v>
      </c>
      <c r="J59" s="292"/>
    </row>
    <row r="60" spans="1:10" s="138" customFormat="1" ht="12.75" customHeight="1">
      <c r="A60" s="403" t="s">
        <v>44</v>
      </c>
      <c r="B60" s="404" t="s">
        <v>45</v>
      </c>
      <c r="C60" s="372">
        <v>43768</v>
      </c>
      <c r="D60" s="385" t="s">
        <v>215</v>
      </c>
      <c r="E60" s="374" t="s">
        <v>174</v>
      </c>
      <c r="F60" s="376"/>
      <c r="G60" s="376">
        <v>1512.5</v>
      </c>
      <c r="H60" s="401" t="s">
        <v>16</v>
      </c>
      <c r="J60" s="292"/>
    </row>
    <row r="61" spans="1:10" s="138" customFormat="1" ht="12.75" customHeight="1">
      <c r="A61" s="370" t="s">
        <v>44</v>
      </c>
      <c r="B61" s="371" t="s">
        <v>45</v>
      </c>
      <c r="C61" s="386">
        <v>43754</v>
      </c>
      <c r="D61" s="405" t="s">
        <v>217</v>
      </c>
      <c r="E61" s="374" t="s">
        <v>169</v>
      </c>
      <c r="F61" s="376"/>
      <c r="G61" s="376">
        <v>4500</v>
      </c>
      <c r="H61" s="377"/>
      <c r="J61" s="292"/>
    </row>
    <row r="62" spans="1:10" s="138" customFormat="1" ht="12.75" customHeight="1">
      <c r="A62" s="397" t="s">
        <v>233</v>
      </c>
      <c r="B62" s="398" t="s">
        <v>54</v>
      </c>
      <c r="C62" s="386">
        <v>43754</v>
      </c>
      <c r="D62" s="405" t="s">
        <v>217</v>
      </c>
      <c r="E62" s="374" t="s">
        <v>169</v>
      </c>
      <c r="F62" s="376">
        <v>4500</v>
      </c>
      <c r="G62" s="376"/>
      <c r="H62" s="377" t="s">
        <v>223</v>
      </c>
      <c r="J62" s="292"/>
    </row>
    <row r="63" spans="1:10" s="138" customFormat="1" ht="12.75" customHeight="1">
      <c r="A63" s="403" t="s">
        <v>44</v>
      </c>
      <c r="B63" s="404" t="s">
        <v>45</v>
      </c>
      <c r="C63" s="386">
        <v>43762</v>
      </c>
      <c r="D63" s="385" t="s">
        <v>218</v>
      </c>
      <c r="E63" s="374" t="s">
        <v>224</v>
      </c>
      <c r="F63" s="399"/>
      <c r="G63" s="376">
        <v>58</v>
      </c>
      <c r="H63" s="377" t="s">
        <v>221</v>
      </c>
      <c r="J63" s="292"/>
    </row>
    <row r="64" spans="1:10" s="138" customFormat="1" ht="12.75" customHeight="1">
      <c r="A64" s="397" t="s">
        <v>53</v>
      </c>
      <c r="B64" s="398" t="s">
        <v>54</v>
      </c>
      <c r="C64" s="386">
        <v>43762</v>
      </c>
      <c r="D64" s="385" t="s">
        <v>218</v>
      </c>
      <c r="E64" s="374" t="s">
        <v>219</v>
      </c>
      <c r="F64" s="399">
        <v>58</v>
      </c>
      <c r="G64" s="375"/>
      <c r="H64" s="377"/>
      <c r="J64" s="292"/>
    </row>
    <row r="65" spans="1:10" s="138" customFormat="1" ht="12.75" customHeight="1">
      <c r="A65" s="403" t="s">
        <v>44</v>
      </c>
      <c r="B65" s="404" t="s">
        <v>45</v>
      </c>
      <c r="C65" s="386">
        <v>43762</v>
      </c>
      <c r="D65" s="405" t="s">
        <v>217</v>
      </c>
      <c r="E65" s="374" t="s">
        <v>170</v>
      </c>
      <c r="F65" s="399"/>
      <c r="G65" s="376">
        <v>74.5</v>
      </c>
      <c r="H65" s="377" t="s">
        <v>223</v>
      </c>
      <c r="J65" s="292"/>
    </row>
    <row r="66" spans="1:10" s="138" customFormat="1" ht="12.75" customHeight="1">
      <c r="A66" s="397" t="s">
        <v>53</v>
      </c>
      <c r="B66" s="398" t="s">
        <v>54</v>
      </c>
      <c r="C66" s="386">
        <v>43762</v>
      </c>
      <c r="D66" s="405" t="s">
        <v>217</v>
      </c>
      <c r="E66" s="374" t="s">
        <v>170</v>
      </c>
      <c r="F66" s="399">
        <v>74.5</v>
      </c>
      <c r="G66" s="375"/>
      <c r="H66" s="377"/>
      <c r="J66" s="292"/>
    </row>
    <row r="67" spans="1:10" s="138" customFormat="1" ht="12.75" customHeight="1">
      <c r="A67" s="403" t="s">
        <v>44</v>
      </c>
      <c r="B67" s="398" t="s">
        <v>98</v>
      </c>
      <c r="C67" s="386">
        <v>43762</v>
      </c>
      <c r="D67" s="405" t="s">
        <v>217</v>
      </c>
      <c r="E67" s="374" t="s">
        <v>173</v>
      </c>
      <c r="F67" s="399"/>
      <c r="G67" s="376">
        <v>1204</v>
      </c>
      <c r="H67" s="377" t="s">
        <v>223</v>
      </c>
      <c r="J67" s="292"/>
    </row>
    <row r="68" spans="1:252" s="138" customFormat="1" ht="12.75" customHeight="1">
      <c r="A68" s="397" t="s">
        <v>53</v>
      </c>
      <c r="B68" s="398" t="s">
        <v>54</v>
      </c>
      <c r="C68" s="386">
        <v>43762</v>
      </c>
      <c r="D68" s="405" t="s">
        <v>217</v>
      </c>
      <c r="E68" s="374" t="s">
        <v>173</v>
      </c>
      <c r="F68" s="399">
        <v>1204</v>
      </c>
      <c r="G68" s="376"/>
      <c r="H68" s="377"/>
      <c r="I68" s="86"/>
      <c r="J68" s="292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6"/>
      <c r="FX68" s="86"/>
      <c r="FY68" s="86"/>
      <c r="FZ68" s="86"/>
      <c r="GA68" s="86"/>
      <c r="GB68" s="86"/>
      <c r="GC68" s="86"/>
      <c r="GD68" s="86"/>
      <c r="GE68" s="86"/>
      <c r="GF68" s="86"/>
      <c r="GG68" s="86"/>
      <c r="GH68" s="86"/>
      <c r="GI68" s="86"/>
      <c r="GJ68" s="86"/>
      <c r="GK68" s="86"/>
      <c r="GL68" s="86"/>
      <c r="GM68" s="86"/>
      <c r="GN68" s="86"/>
      <c r="GO68" s="86"/>
      <c r="GP68" s="86"/>
      <c r="GQ68" s="86"/>
      <c r="GR68" s="86"/>
      <c r="GS68" s="86"/>
      <c r="GT68" s="86"/>
      <c r="GU68" s="86"/>
      <c r="GV68" s="86"/>
      <c r="GW68" s="86"/>
      <c r="GX68" s="86"/>
      <c r="GY68" s="86"/>
      <c r="GZ68" s="86"/>
      <c r="HA68" s="86"/>
      <c r="HB68" s="86"/>
      <c r="HC68" s="86"/>
      <c r="HD68" s="86"/>
      <c r="HE68" s="86"/>
      <c r="HF68" s="86"/>
      <c r="HG68" s="86"/>
      <c r="HH68" s="86"/>
      <c r="HI68" s="86"/>
      <c r="HJ68" s="86"/>
      <c r="HK68" s="86"/>
      <c r="HL68" s="86"/>
      <c r="HM68" s="86"/>
      <c r="HN68" s="86"/>
      <c r="HO68" s="86"/>
      <c r="HP68" s="86"/>
      <c r="HQ68" s="86"/>
      <c r="HR68" s="86"/>
      <c r="HS68" s="86"/>
      <c r="HT68" s="86"/>
      <c r="HU68" s="86"/>
      <c r="HV68" s="86"/>
      <c r="HW68" s="86"/>
      <c r="HX68" s="86"/>
      <c r="HY68" s="86"/>
      <c r="HZ68" s="86"/>
      <c r="IA68" s="86"/>
      <c r="IB68" s="86"/>
      <c r="IC68" s="86"/>
      <c r="ID68" s="86"/>
      <c r="IE68" s="86"/>
      <c r="IF68" s="86"/>
      <c r="IG68" s="86"/>
      <c r="IH68" s="86"/>
      <c r="II68" s="86"/>
      <c r="IJ68" s="86"/>
      <c r="IK68" s="86"/>
      <c r="IL68" s="86"/>
      <c r="IM68" s="86"/>
      <c r="IN68" s="86"/>
      <c r="IO68" s="86"/>
      <c r="IP68" s="86"/>
      <c r="IQ68" s="54"/>
      <c r="IR68" s="54"/>
    </row>
    <row r="69" spans="1:10" s="138" customFormat="1" ht="12.75" customHeight="1">
      <c r="A69" s="403" t="s">
        <v>44</v>
      </c>
      <c r="B69" s="398" t="s">
        <v>98</v>
      </c>
      <c r="C69" s="386">
        <v>43763</v>
      </c>
      <c r="D69" s="405" t="s">
        <v>217</v>
      </c>
      <c r="E69" s="374" t="s">
        <v>222</v>
      </c>
      <c r="F69" s="406"/>
      <c r="G69" s="376">
        <v>2268</v>
      </c>
      <c r="H69" s="377" t="s">
        <v>223</v>
      </c>
      <c r="J69" s="292"/>
    </row>
    <row r="70" spans="1:10" s="138" customFormat="1" ht="12.75" customHeight="1">
      <c r="A70" s="397" t="s">
        <v>53</v>
      </c>
      <c r="B70" s="398" t="s">
        <v>54</v>
      </c>
      <c r="C70" s="386">
        <v>43763</v>
      </c>
      <c r="D70" s="405" t="s">
        <v>217</v>
      </c>
      <c r="E70" s="374" t="s">
        <v>222</v>
      </c>
      <c r="F70" s="399">
        <v>2268</v>
      </c>
      <c r="G70" s="376"/>
      <c r="H70" s="382"/>
      <c r="J70" s="293"/>
    </row>
    <row r="71" spans="1:10" s="138" customFormat="1" ht="12.75" customHeight="1">
      <c r="A71" s="403" t="s">
        <v>44</v>
      </c>
      <c r="B71" s="404" t="s">
        <v>45</v>
      </c>
      <c r="C71" s="386">
        <v>43762</v>
      </c>
      <c r="D71" s="378" t="s">
        <v>210</v>
      </c>
      <c r="E71" s="374" t="s">
        <v>171</v>
      </c>
      <c r="F71" s="399"/>
      <c r="G71" s="399">
        <v>134.3</v>
      </c>
      <c r="H71" s="377" t="s">
        <v>203</v>
      </c>
      <c r="J71" s="292"/>
    </row>
    <row r="72" spans="1:10" s="138" customFormat="1" ht="12.75" customHeight="1">
      <c r="A72" s="379" t="s">
        <v>104</v>
      </c>
      <c r="B72" s="380" t="s">
        <v>21</v>
      </c>
      <c r="C72" s="386">
        <v>43762</v>
      </c>
      <c r="D72" s="378" t="s">
        <v>210</v>
      </c>
      <c r="E72" s="374" t="s">
        <v>171</v>
      </c>
      <c r="F72" s="399">
        <v>134.3</v>
      </c>
      <c r="G72" s="376"/>
      <c r="H72" s="377"/>
      <c r="J72" s="292"/>
    </row>
    <row r="73" spans="1:10" s="138" customFormat="1" ht="12.75" customHeight="1">
      <c r="A73" s="403" t="s">
        <v>44</v>
      </c>
      <c r="B73" s="404" t="s">
        <v>45</v>
      </c>
      <c r="C73" s="386">
        <v>43762</v>
      </c>
      <c r="D73" s="378" t="s">
        <v>210</v>
      </c>
      <c r="E73" s="374" t="s">
        <v>172</v>
      </c>
      <c r="F73" s="399"/>
      <c r="G73" s="399">
        <v>397</v>
      </c>
      <c r="H73" s="377" t="s">
        <v>203</v>
      </c>
      <c r="J73" s="292"/>
    </row>
    <row r="74" spans="1:10" s="138" customFormat="1" ht="12.75" customHeight="1">
      <c r="A74" s="397" t="s">
        <v>48</v>
      </c>
      <c r="B74" s="380" t="s">
        <v>21</v>
      </c>
      <c r="C74" s="386">
        <v>43762</v>
      </c>
      <c r="D74" s="378" t="s">
        <v>210</v>
      </c>
      <c r="E74" s="374" t="s">
        <v>172</v>
      </c>
      <c r="F74" s="399">
        <v>397</v>
      </c>
      <c r="G74" s="376"/>
      <c r="H74" s="377"/>
      <c r="J74" s="292"/>
    </row>
    <row r="75" spans="1:10" s="138" customFormat="1" ht="12.75" customHeight="1">
      <c r="A75" s="403" t="s">
        <v>44</v>
      </c>
      <c r="B75" s="404" t="s">
        <v>45</v>
      </c>
      <c r="C75" s="372">
        <v>43768</v>
      </c>
      <c r="D75" s="405" t="s">
        <v>225</v>
      </c>
      <c r="E75" s="374" t="s">
        <v>184</v>
      </c>
      <c r="F75" s="376"/>
      <c r="G75" s="376">
        <v>200</v>
      </c>
      <c r="H75" s="377"/>
      <c r="J75" s="292"/>
    </row>
    <row r="76" spans="1:10" s="138" customFormat="1" ht="12.75" customHeight="1">
      <c r="A76" s="379" t="s">
        <v>68</v>
      </c>
      <c r="B76" s="380" t="s">
        <v>69</v>
      </c>
      <c r="C76" s="372">
        <v>43768</v>
      </c>
      <c r="D76" s="405" t="s">
        <v>225</v>
      </c>
      <c r="E76" s="374" t="s">
        <v>184</v>
      </c>
      <c r="F76" s="375">
        <v>200</v>
      </c>
      <c r="G76" s="376"/>
      <c r="H76" s="377"/>
      <c r="J76" s="292"/>
    </row>
    <row r="77" spans="1:10" s="138" customFormat="1" ht="12.75" customHeight="1">
      <c r="A77" s="370"/>
      <c r="B77" s="371"/>
      <c r="C77" s="386"/>
      <c r="D77" s="385"/>
      <c r="E77" s="374"/>
      <c r="F77" s="375"/>
      <c r="G77" s="376"/>
      <c r="H77" s="377"/>
      <c r="J77" s="292"/>
    </row>
    <row r="78" spans="1:10" s="138" customFormat="1" ht="12.75" customHeight="1">
      <c r="A78" s="378"/>
      <c r="B78" s="371"/>
      <c r="C78" s="386"/>
      <c r="D78" s="385"/>
      <c r="E78" s="374"/>
      <c r="F78" s="375"/>
      <c r="G78" s="375"/>
      <c r="H78" s="384"/>
      <c r="J78" s="292"/>
    </row>
    <row r="79" spans="1:10" s="138" customFormat="1" ht="12.75" customHeight="1">
      <c r="A79" s="370"/>
      <c r="B79" s="371"/>
      <c r="C79" s="386"/>
      <c r="D79" s="385"/>
      <c r="E79" s="374"/>
      <c r="F79" s="375"/>
      <c r="G79" s="375"/>
      <c r="H79" s="377"/>
      <c r="J79" s="292"/>
    </row>
    <row r="80" spans="1:10" s="138" customFormat="1" ht="12.75" customHeight="1">
      <c r="A80" s="378"/>
      <c r="B80" s="371"/>
      <c r="C80" s="386"/>
      <c r="D80" s="385"/>
      <c r="E80" s="374"/>
      <c r="F80" s="376"/>
      <c r="G80" s="376"/>
      <c r="H80" s="377"/>
      <c r="J80" s="292"/>
    </row>
    <row r="81" spans="1:10" s="138" customFormat="1" ht="12.75" customHeight="1">
      <c r="A81" s="370"/>
      <c r="B81" s="371"/>
      <c r="C81" s="386"/>
      <c r="D81" s="385"/>
      <c r="E81" s="374"/>
      <c r="F81" s="376"/>
      <c r="G81" s="376"/>
      <c r="H81" s="382"/>
      <c r="J81" s="293"/>
    </row>
    <row r="82" spans="1:250" s="296" customFormat="1" ht="18" customHeight="1">
      <c r="A82" s="387"/>
      <c r="B82" s="387"/>
      <c r="C82" s="391">
        <v>43769</v>
      </c>
      <c r="D82" s="388" t="s">
        <v>62</v>
      </c>
      <c r="E82" s="387"/>
      <c r="F82" s="389">
        <f>SUM(F2:F81)</f>
        <v>124049.40000000001</v>
      </c>
      <c r="G82" s="389">
        <f>SUM(G2:G81)</f>
        <v>124049.40000000001</v>
      </c>
      <c r="H82" s="382"/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295"/>
      <c r="V82" s="295"/>
      <c r="W82" s="295"/>
      <c r="X82" s="295"/>
      <c r="Y82" s="295"/>
      <c r="Z82" s="295"/>
      <c r="AA82" s="295"/>
      <c r="AB82" s="295"/>
      <c r="AC82" s="295"/>
      <c r="AD82" s="295"/>
      <c r="AE82" s="295"/>
      <c r="AF82" s="295"/>
      <c r="AG82" s="295"/>
      <c r="AH82" s="295"/>
      <c r="AI82" s="295"/>
      <c r="AJ82" s="295"/>
      <c r="AK82" s="295"/>
      <c r="AL82" s="295"/>
      <c r="AM82" s="295"/>
      <c r="AN82" s="295"/>
      <c r="AO82" s="295"/>
      <c r="AP82" s="295"/>
      <c r="AQ82" s="295"/>
      <c r="AR82" s="295"/>
      <c r="AS82" s="295"/>
      <c r="AT82" s="295"/>
      <c r="AU82" s="295"/>
      <c r="AV82" s="295"/>
      <c r="AW82" s="295"/>
      <c r="AX82" s="295"/>
      <c r="AY82" s="295"/>
      <c r="AZ82" s="295"/>
      <c r="BA82" s="295"/>
      <c r="BB82" s="295"/>
      <c r="BC82" s="295"/>
      <c r="BD82" s="295"/>
      <c r="BE82" s="295"/>
      <c r="BF82" s="295"/>
      <c r="BG82" s="295"/>
      <c r="BH82" s="295"/>
      <c r="BI82" s="295"/>
      <c r="BJ82" s="295"/>
      <c r="BK82" s="295"/>
      <c r="BL82" s="295"/>
      <c r="BM82" s="295"/>
      <c r="BN82" s="295"/>
      <c r="BO82" s="295"/>
      <c r="BP82" s="295"/>
      <c r="BQ82" s="295"/>
      <c r="BR82" s="295"/>
      <c r="BS82" s="295"/>
      <c r="BT82" s="295"/>
      <c r="BU82" s="295"/>
      <c r="BV82" s="295"/>
      <c r="BW82" s="295"/>
      <c r="BX82" s="295"/>
      <c r="BY82" s="295"/>
      <c r="BZ82" s="295"/>
      <c r="CA82" s="295"/>
      <c r="CB82" s="295"/>
      <c r="CC82" s="295"/>
      <c r="CD82" s="295"/>
      <c r="CE82" s="295"/>
      <c r="CF82" s="295"/>
      <c r="CG82" s="295"/>
      <c r="CH82" s="295"/>
      <c r="CI82" s="295"/>
      <c r="CJ82" s="295"/>
      <c r="CK82" s="295"/>
      <c r="CL82" s="295"/>
      <c r="CM82" s="295"/>
      <c r="CN82" s="295"/>
      <c r="CO82" s="295"/>
      <c r="CP82" s="295"/>
      <c r="CQ82" s="295"/>
      <c r="CR82" s="295"/>
      <c r="CS82" s="295"/>
      <c r="CT82" s="295"/>
      <c r="CU82" s="295"/>
      <c r="CV82" s="295"/>
      <c r="CW82" s="295"/>
      <c r="CX82" s="295"/>
      <c r="CY82" s="295"/>
      <c r="CZ82" s="295"/>
      <c r="DA82" s="295"/>
      <c r="DB82" s="295"/>
      <c r="DC82" s="295"/>
      <c r="DD82" s="295"/>
      <c r="DE82" s="295"/>
      <c r="DF82" s="295"/>
      <c r="DG82" s="295"/>
      <c r="DH82" s="295"/>
      <c r="DI82" s="295"/>
      <c r="DJ82" s="295"/>
      <c r="DK82" s="295"/>
      <c r="DL82" s="295"/>
      <c r="DM82" s="295"/>
      <c r="DN82" s="295"/>
      <c r="DO82" s="295"/>
      <c r="DP82" s="295"/>
      <c r="DQ82" s="295"/>
      <c r="DR82" s="295"/>
      <c r="DS82" s="295"/>
      <c r="DT82" s="295"/>
      <c r="DU82" s="295"/>
      <c r="DV82" s="295"/>
      <c r="DW82" s="295"/>
      <c r="DX82" s="295"/>
      <c r="DY82" s="295"/>
      <c r="DZ82" s="295"/>
      <c r="EA82" s="295"/>
      <c r="EB82" s="295"/>
      <c r="EC82" s="295"/>
      <c r="ED82" s="295"/>
      <c r="EE82" s="295"/>
      <c r="EF82" s="295"/>
      <c r="EG82" s="295"/>
      <c r="EH82" s="295"/>
      <c r="EI82" s="295"/>
      <c r="EJ82" s="295"/>
      <c r="EK82" s="295"/>
      <c r="EL82" s="295"/>
      <c r="EM82" s="295"/>
      <c r="EN82" s="295"/>
      <c r="EO82" s="295"/>
      <c r="EP82" s="295"/>
      <c r="EQ82" s="295"/>
      <c r="ER82" s="295"/>
      <c r="ES82" s="295"/>
      <c r="ET82" s="295"/>
      <c r="EU82" s="295"/>
      <c r="EV82" s="295"/>
      <c r="EW82" s="295"/>
      <c r="EX82" s="295"/>
      <c r="EY82" s="295"/>
      <c r="EZ82" s="295"/>
      <c r="FA82" s="295"/>
      <c r="FB82" s="295"/>
      <c r="FC82" s="295"/>
      <c r="FD82" s="295"/>
      <c r="FE82" s="295"/>
      <c r="FF82" s="295"/>
      <c r="FG82" s="295"/>
      <c r="FH82" s="295"/>
      <c r="FI82" s="295"/>
      <c r="FJ82" s="295"/>
      <c r="FK82" s="295"/>
      <c r="FL82" s="295"/>
      <c r="FM82" s="295"/>
      <c r="FN82" s="295"/>
      <c r="FO82" s="295"/>
      <c r="FP82" s="295"/>
      <c r="FQ82" s="295"/>
      <c r="FR82" s="295"/>
      <c r="FS82" s="295"/>
      <c r="FT82" s="295"/>
      <c r="FU82" s="295"/>
      <c r="FV82" s="295"/>
      <c r="FW82" s="295"/>
      <c r="FX82" s="295"/>
      <c r="FY82" s="295"/>
      <c r="FZ82" s="295"/>
      <c r="GA82" s="295"/>
      <c r="GB82" s="295"/>
      <c r="GC82" s="295"/>
      <c r="GD82" s="295"/>
      <c r="GE82" s="295"/>
      <c r="GF82" s="295"/>
      <c r="GG82" s="295"/>
      <c r="GH82" s="295"/>
      <c r="GI82" s="295"/>
      <c r="GJ82" s="295"/>
      <c r="GK82" s="295"/>
      <c r="GL82" s="295"/>
      <c r="GM82" s="295"/>
      <c r="GN82" s="295"/>
      <c r="GO82" s="295"/>
      <c r="GP82" s="295"/>
      <c r="GQ82" s="295"/>
      <c r="GR82" s="295"/>
      <c r="GS82" s="295"/>
      <c r="GT82" s="295"/>
      <c r="GU82" s="295"/>
      <c r="GV82" s="295"/>
      <c r="GW82" s="295"/>
      <c r="GX82" s="295"/>
      <c r="GY82" s="295"/>
      <c r="GZ82" s="295"/>
      <c r="HA82" s="295"/>
      <c r="HB82" s="295"/>
      <c r="HC82" s="295"/>
      <c r="HD82" s="295"/>
      <c r="HE82" s="295"/>
      <c r="HF82" s="295"/>
      <c r="HG82" s="295"/>
      <c r="HH82" s="295"/>
      <c r="HI82" s="295"/>
      <c r="HJ82" s="295"/>
      <c r="HK82" s="295"/>
      <c r="HL82" s="295"/>
      <c r="HM82" s="295"/>
      <c r="HN82" s="295"/>
      <c r="HO82" s="295"/>
      <c r="HP82" s="295"/>
      <c r="HQ82" s="295"/>
      <c r="HR82" s="295"/>
      <c r="HS82" s="295"/>
      <c r="HT82" s="295"/>
      <c r="HU82" s="295"/>
      <c r="HV82" s="295"/>
      <c r="HW82" s="295"/>
      <c r="HX82" s="295"/>
      <c r="HY82" s="295"/>
      <c r="HZ82" s="295"/>
      <c r="IA82" s="295"/>
      <c r="IB82" s="295"/>
      <c r="IC82" s="295"/>
      <c r="ID82" s="295"/>
      <c r="IE82" s="295"/>
      <c r="IF82" s="295"/>
      <c r="IG82" s="295"/>
      <c r="IH82" s="295"/>
      <c r="II82" s="295"/>
      <c r="IJ82" s="295"/>
      <c r="IK82" s="295"/>
      <c r="IL82" s="295"/>
      <c r="IM82" s="295"/>
      <c r="IN82" s="295"/>
      <c r="IO82" s="295"/>
      <c r="IP82" s="295"/>
    </row>
    <row r="83" spans="1:8" s="138" customFormat="1" ht="12.75" customHeight="1">
      <c r="A83" s="22"/>
      <c r="B83" s="23"/>
      <c r="C83" s="9"/>
      <c r="D83" s="27"/>
      <c r="E83" s="28"/>
      <c r="F83" s="24"/>
      <c r="G83" s="49"/>
      <c r="H83" s="74"/>
    </row>
    <row r="84" spans="1:8" s="138" customFormat="1" ht="12.75" customHeight="1">
      <c r="A84" s="22"/>
      <c r="B84" s="23"/>
      <c r="C84" s="9"/>
      <c r="D84" s="27"/>
      <c r="E84" s="28"/>
      <c r="F84" s="24"/>
      <c r="G84" s="49"/>
      <c r="H84" s="74"/>
    </row>
    <row r="93" spans="5:6" ht="16.5">
      <c r="E93" s="23"/>
      <c r="F93" s="29"/>
    </row>
    <row r="94" spans="5:6" ht="16.5">
      <c r="E94" s="28"/>
      <c r="F94" s="29"/>
    </row>
    <row r="95" ht="16.5">
      <c r="E95" s="23"/>
    </row>
    <row r="96" ht="16.5">
      <c r="E96" s="23"/>
    </row>
    <row r="97" spans="5:6" ht="16.5">
      <c r="E97" s="28"/>
      <c r="F97" s="24"/>
    </row>
    <row r="98" spans="5:6" ht="16.5">
      <c r="E98" s="28"/>
      <c r="F98" s="24"/>
    </row>
    <row r="99" spans="5:6" ht="16.5">
      <c r="E99" s="28"/>
      <c r="F99" s="24"/>
    </row>
  </sheetData>
  <sheetProtection selectLockedCells="1" selectUnlockedCells="1"/>
  <autoFilter ref="A1:A84"/>
  <printOptions horizontalCentered="1"/>
  <pageMargins left="0" right="0" top="1.299212598425197" bottom="0.8661417322834646" header="0.5118110236220472" footer="0.5118110236220472"/>
  <pageSetup horizontalDpi="600" verticalDpi="600" orientation="landscape" paperSize="9" scale="95" r:id="rId1"/>
  <headerFooter scaleWithDoc="0" alignWithMargins="0">
    <oddHeader>&amp;C&amp;"Arial,粗體"YCHLPYSS PTA
&amp;11General Journal
For the Period From 1 Nov 2017 to 31 Oct 2018</oddHeader>
    <oddFooter>&amp;R&amp;"MS San Serif,標準"&amp;8Page: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74"/>
  <sheetViews>
    <sheetView showGridLines="0" zoomScale="120" zoomScaleNormal="120" zoomScalePageLayoutView="0" workbookViewId="0" topLeftCell="A1">
      <pane ySplit="1" topLeftCell="A56" activePane="bottomLeft" state="frozen"/>
      <selection pane="topLeft" activeCell="A1" sqref="A1"/>
      <selection pane="bottomLeft" activeCell="C69" sqref="C69"/>
    </sheetView>
  </sheetViews>
  <sheetFormatPr defaultColWidth="9.00390625" defaultRowHeight="16.5"/>
  <cols>
    <col min="1" max="1" width="6.875" style="89" customWidth="1"/>
    <col min="2" max="2" width="14.375" style="89" customWidth="1"/>
    <col min="3" max="3" width="14.50390625" style="90" customWidth="1"/>
    <col min="4" max="4" width="12.625" style="284" customWidth="1"/>
    <col min="5" max="5" width="35.375" style="89" customWidth="1"/>
    <col min="6" max="6" width="10.625" style="91" customWidth="1"/>
    <col min="7" max="7" width="9.625" style="92" customWidth="1"/>
    <col min="8" max="8" width="13.75390625" style="93" customWidth="1"/>
    <col min="9" max="16384" width="9.00390625" style="94" customWidth="1"/>
  </cols>
  <sheetData>
    <row r="1" spans="1:9" s="323" customFormat="1" ht="14.25">
      <c r="A1" s="140" t="s">
        <v>35</v>
      </c>
      <c r="B1" s="140" t="s">
        <v>36</v>
      </c>
      <c r="C1" s="306" t="s">
        <v>37</v>
      </c>
      <c r="D1" s="320" t="s">
        <v>38</v>
      </c>
      <c r="E1" s="140" t="s">
        <v>39</v>
      </c>
      <c r="F1" s="321" t="s">
        <v>40</v>
      </c>
      <c r="G1" s="95" t="s">
        <v>41</v>
      </c>
      <c r="H1" s="95" t="s">
        <v>42</v>
      </c>
      <c r="I1" s="322"/>
    </row>
    <row r="2" spans="1:9" s="323" customFormat="1" ht="14.25">
      <c r="A2" s="324"/>
      <c r="B2" s="324"/>
      <c r="C2" s="342">
        <v>43405</v>
      </c>
      <c r="D2" s="325"/>
      <c r="E2" s="22" t="s">
        <v>46</v>
      </c>
      <c r="F2" s="326"/>
      <c r="G2" s="24"/>
      <c r="H2" s="58">
        <v>41851.05</v>
      </c>
      <c r="I2" s="322"/>
    </row>
    <row r="3" spans="1:10" s="330" customFormat="1" ht="12">
      <c r="A3" s="281" t="s">
        <v>44</v>
      </c>
      <c r="B3" s="347" t="s">
        <v>188</v>
      </c>
      <c r="C3" s="364">
        <v>43416</v>
      </c>
      <c r="D3" s="281" t="s">
        <v>112</v>
      </c>
      <c r="E3" s="347" t="s">
        <v>114</v>
      </c>
      <c r="F3" s="365"/>
      <c r="G3" s="294">
        <v>55.8</v>
      </c>
      <c r="H3" s="102"/>
      <c r="I3" s="328"/>
      <c r="J3" s="99"/>
    </row>
    <row r="4" spans="1:10" s="330" customFormat="1" ht="12">
      <c r="A4" s="281" t="s">
        <v>44</v>
      </c>
      <c r="B4" s="347" t="s">
        <v>188</v>
      </c>
      <c r="C4" s="364">
        <v>43416</v>
      </c>
      <c r="D4" s="281" t="s">
        <v>112</v>
      </c>
      <c r="E4" s="347" t="s">
        <v>113</v>
      </c>
      <c r="F4" s="365"/>
      <c r="G4" s="294">
        <v>71</v>
      </c>
      <c r="H4" s="328"/>
      <c r="I4" s="328"/>
      <c r="J4" s="99"/>
    </row>
    <row r="5" spans="1:10" s="330" customFormat="1" ht="12">
      <c r="A5" s="281" t="s">
        <v>44</v>
      </c>
      <c r="B5" s="347" t="s">
        <v>188</v>
      </c>
      <c r="C5" s="364">
        <v>43416</v>
      </c>
      <c r="D5" s="281" t="s">
        <v>119</v>
      </c>
      <c r="E5" s="347" t="s">
        <v>117</v>
      </c>
      <c r="F5" s="365"/>
      <c r="G5" s="294">
        <v>100</v>
      </c>
      <c r="H5" s="102"/>
      <c r="I5" s="328"/>
      <c r="J5" s="99"/>
    </row>
    <row r="6" spans="1:10" s="330" customFormat="1" ht="12">
      <c r="A6" s="281" t="s">
        <v>44</v>
      </c>
      <c r="B6" s="347" t="s">
        <v>188</v>
      </c>
      <c r="C6" s="364">
        <v>43423</v>
      </c>
      <c r="D6" s="281" t="s">
        <v>120</v>
      </c>
      <c r="E6" s="347" t="s">
        <v>147</v>
      </c>
      <c r="F6" s="365"/>
      <c r="G6" s="294">
        <v>150</v>
      </c>
      <c r="H6" s="102"/>
      <c r="I6" s="328"/>
      <c r="J6" s="294"/>
    </row>
    <row r="7" spans="1:10" s="330" customFormat="1" ht="12">
      <c r="A7" s="281" t="s">
        <v>44</v>
      </c>
      <c r="B7" s="347" t="s">
        <v>188</v>
      </c>
      <c r="C7" s="364">
        <v>43423</v>
      </c>
      <c r="D7" s="281" t="s">
        <v>120</v>
      </c>
      <c r="E7" s="347" t="s">
        <v>118</v>
      </c>
      <c r="F7" s="365"/>
      <c r="G7" s="294">
        <v>500</v>
      </c>
      <c r="H7" s="102"/>
      <c r="I7" s="328"/>
      <c r="J7" s="99"/>
    </row>
    <row r="8" spans="1:10" s="88" customFormat="1" ht="12">
      <c r="A8" s="366" t="s">
        <v>44</v>
      </c>
      <c r="B8" s="283" t="s">
        <v>188</v>
      </c>
      <c r="C8" s="367">
        <v>43424</v>
      </c>
      <c r="D8" s="282" t="s">
        <v>121</v>
      </c>
      <c r="E8" s="347" t="s">
        <v>131</v>
      </c>
      <c r="F8" s="368"/>
      <c r="G8" s="294">
        <v>1512.5</v>
      </c>
      <c r="H8" s="102"/>
      <c r="J8" s="294"/>
    </row>
    <row r="9" spans="1:10" s="330" customFormat="1" ht="12">
      <c r="A9" s="281" t="s">
        <v>44</v>
      </c>
      <c r="B9" s="347" t="s">
        <v>188</v>
      </c>
      <c r="C9" s="364">
        <v>43426</v>
      </c>
      <c r="D9" s="281" t="s">
        <v>112</v>
      </c>
      <c r="E9" s="347" t="s">
        <v>115</v>
      </c>
      <c r="F9" s="365"/>
      <c r="G9" s="294">
        <v>48</v>
      </c>
      <c r="H9" s="102"/>
      <c r="I9" s="328"/>
      <c r="J9" s="99"/>
    </row>
    <row r="10" spans="1:10" s="330" customFormat="1" ht="12">
      <c r="A10" s="281" t="s">
        <v>44</v>
      </c>
      <c r="B10" s="347" t="s">
        <v>188</v>
      </c>
      <c r="C10" s="364">
        <v>43427</v>
      </c>
      <c r="D10" s="281" t="s">
        <v>120</v>
      </c>
      <c r="E10" s="347" t="s">
        <v>116</v>
      </c>
      <c r="F10" s="365"/>
      <c r="G10" s="294">
        <v>3400</v>
      </c>
      <c r="H10" s="102"/>
      <c r="I10" s="328"/>
      <c r="J10" s="294"/>
    </row>
    <row r="11" spans="1:10" s="88" customFormat="1" ht="12">
      <c r="A11" s="281" t="s">
        <v>44</v>
      </c>
      <c r="B11" s="347" t="s">
        <v>188</v>
      </c>
      <c r="C11" s="367">
        <v>43431</v>
      </c>
      <c r="D11" s="282" t="s">
        <v>121</v>
      </c>
      <c r="E11" s="347" t="s">
        <v>125</v>
      </c>
      <c r="F11" s="365"/>
      <c r="G11" s="294">
        <v>1512.5</v>
      </c>
      <c r="H11" s="102"/>
      <c r="I11" s="109"/>
      <c r="J11" s="98"/>
    </row>
    <row r="12" spans="1:10" s="88" customFormat="1" ht="12">
      <c r="A12" s="366" t="s">
        <v>44</v>
      </c>
      <c r="B12" s="283" t="s">
        <v>188</v>
      </c>
      <c r="C12" s="367">
        <v>43434</v>
      </c>
      <c r="D12" s="282" t="s">
        <v>121</v>
      </c>
      <c r="E12" s="347" t="s">
        <v>141</v>
      </c>
      <c r="F12" s="368"/>
      <c r="G12" s="294">
        <v>1512.5</v>
      </c>
      <c r="H12" s="102"/>
      <c r="I12" s="109"/>
      <c r="J12" s="98"/>
    </row>
    <row r="13" spans="1:10" s="88" customFormat="1" ht="12">
      <c r="A13" s="282" t="s">
        <v>44</v>
      </c>
      <c r="B13" s="283" t="s">
        <v>188</v>
      </c>
      <c r="C13" s="367">
        <v>43438</v>
      </c>
      <c r="D13" s="282" t="s">
        <v>121</v>
      </c>
      <c r="E13" s="347" t="s">
        <v>127</v>
      </c>
      <c r="F13" s="365"/>
      <c r="G13" s="294">
        <v>1512.5</v>
      </c>
      <c r="H13" s="102"/>
      <c r="I13" s="109"/>
      <c r="J13" s="98"/>
    </row>
    <row r="14" spans="1:10" s="88" customFormat="1" ht="12">
      <c r="A14" s="282" t="s">
        <v>44</v>
      </c>
      <c r="B14" s="283" t="s">
        <v>188</v>
      </c>
      <c r="C14" s="367">
        <v>43451</v>
      </c>
      <c r="D14" s="282" t="s">
        <v>121</v>
      </c>
      <c r="E14" s="347" t="s">
        <v>126</v>
      </c>
      <c r="F14" s="365"/>
      <c r="G14" s="294">
        <v>1512.5</v>
      </c>
      <c r="H14" s="102"/>
      <c r="I14" s="109"/>
      <c r="J14" s="98"/>
    </row>
    <row r="15" spans="1:10" s="88" customFormat="1" ht="12">
      <c r="A15" s="366" t="s">
        <v>44</v>
      </c>
      <c r="B15" s="283" t="s">
        <v>188</v>
      </c>
      <c r="C15" s="367">
        <v>43461</v>
      </c>
      <c r="D15" s="282" t="s">
        <v>121</v>
      </c>
      <c r="E15" s="347" t="s">
        <v>122</v>
      </c>
      <c r="F15" s="365"/>
      <c r="G15" s="294">
        <v>1512.5</v>
      </c>
      <c r="H15" s="102"/>
      <c r="I15" s="109"/>
      <c r="J15" s="98"/>
    </row>
    <row r="16" spans="1:10" s="88" customFormat="1" ht="12">
      <c r="A16" s="282" t="s">
        <v>44</v>
      </c>
      <c r="B16" s="283" t="s">
        <v>188</v>
      </c>
      <c r="C16" s="367">
        <v>43474</v>
      </c>
      <c r="D16" s="282" t="s">
        <v>121</v>
      </c>
      <c r="E16" s="347" t="s">
        <v>128</v>
      </c>
      <c r="F16" s="368"/>
      <c r="G16" s="294">
        <v>1210</v>
      </c>
      <c r="H16" s="102"/>
      <c r="I16" s="109"/>
      <c r="J16" s="98"/>
    </row>
    <row r="17" spans="1:10" s="88" customFormat="1" ht="12">
      <c r="A17" s="282" t="s">
        <v>44</v>
      </c>
      <c r="B17" s="283" t="s">
        <v>188</v>
      </c>
      <c r="C17" s="367">
        <v>43474</v>
      </c>
      <c r="D17" s="282" t="s">
        <v>121</v>
      </c>
      <c r="E17" s="347" t="s">
        <v>130</v>
      </c>
      <c r="F17" s="368"/>
      <c r="G17" s="294">
        <v>1512.5</v>
      </c>
      <c r="H17" s="102"/>
      <c r="I17" s="109"/>
      <c r="J17" s="294"/>
    </row>
    <row r="18" spans="1:10" s="88" customFormat="1" ht="12">
      <c r="A18" s="282" t="s">
        <v>44</v>
      </c>
      <c r="B18" s="283" t="s">
        <v>188</v>
      </c>
      <c r="C18" s="367">
        <v>43479</v>
      </c>
      <c r="D18" s="282" t="s">
        <v>121</v>
      </c>
      <c r="E18" s="347" t="s">
        <v>123</v>
      </c>
      <c r="F18" s="365"/>
      <c r="G18" s="294">
        <v>1512.5</v>
      </c>
      <c r="H18" s="102"/>
      <c r="I18" s="109"/>
      <c r="J18" s="98"/>
    </row>
    <row r="19" spans="1:10" s="88" customFormat="1" ht="12">
      <c r="A19" s="282" t="s">
        <v>44</v>
      </c>
      <c r="B19" s="283" t="s">
        <v>188</v>
      </c>
      <c r="C19" s="367">
        <v>43480</v>
      </c>
      <c r="D19" s="282" t="s">
        <v>121</v>
      </c>
      <c r="E19" s="347" t="s">
        <v>129</v>
      </c>
      <c r="F19" s="368"/>
      <c r="G19" s="369">
        <v>1512.5</v>
      </c>
      <c r="H19" s="102"/>
      <c r="I19" s="312"/>
      <c r="J19" s="311"/>
    </row>
    <row r="20" spans="1:10" s="88" customFormat="1" ht="12">
      <c r="A20" s="282" t="s">
        <v>44</v>
      </c>
      <c r="B20" s="283" t="s">
        <v>188</v>
      </c>
      <c r="C20" s="367">
        <v>43488</v>
      </c>
      <c r="D20" s="282" t="s">
        <v>121</v>
      </c>
      <c r="E20" s="347" t="s">
        <v>124</v>
      </c>
      <c r="F20" s="365"/>
      <c r="G20" s="294">
        <v>1512.5</v>
      </c>
      <c r="H20" s="102"/>
      <c r="I20" s="109"/>
      <c r="J20" s="98"/>
    </row>
    <row r="21" spans="1:9" s="323" customFormat="1" ht="14.25">
      <c r="A21" s="100" t="s">
        <v>44</v>
      </c>
      <c r="B21" s="99" t="s">
        <v>45</v>
      </c>
      <c r="C21" s="343">
        <v>43525</v>
      </c>
      <c r="D21" s="286" t="s">
        <v>189</v>
      </c>
      <c r="E21" s="28" t="s">
        <v>148</v>
      </c>
      <c r="F21" s="24">
        <v>15474</v>
      </c>
      <c r="G21" s="49"/>
      <c r="H21" s="58"/>
      <c r="I21" s="322"/>
    </row>
    <row r="22" spans="1:9" s="323" customFormat="1" ht="14.25">
      <c r="A22" s="30" t="s">
        <v>44</v>
      </c>
      <c r="B22" s="99" t="s">
        <v>45</v>
      </c>
      <c r="C22" s="343">
        <v>43525</v>
      </c>
      <c r="D22" s="286" t="s">
        <v>191</v>
      </c>
      <c r="E22" s="82" t="s">
        <v>81</v>
      </c>
      <c r="F22" s="58">
        <v>6138</v>
      </c>
      <c r="G22" s="24"/>
      <c r="H22" s="58"/>
      <c r="I22" s="322"/>
    </row>
    <row r="23" spans="1:9" s="323" customFormat="1" ht="14.25">
      <c r="A23" s="30" t="s">
        <v>44</v>
      </c>
      <c r="B23" s="99" t="s">
        <v>45</v>
      </c>
      <c r="C23" s="343">
        <v>43525</v>
      </c>
      <c r="D23" s="286" t="s">
        <v>192</v>
      </c>
      <c r="E23" s="82" t="s">
        <v>82</v>
      </c>
      <c r="F23" s="58">
        <v>12688</v>
      </c>
      <c r="G23" s="24"/>
      <c r="H23" s="58"/>
      <c r="I23" s="322"/>
    </row>
    <row r="24" spans="1:9" s="323" customFormat="1" ht="14.25">
      <c r="A24" s="30" t="s">
        <v>44</v>
      </c>
      <c r="B24" s="99" t="s">
        <v>45</v>
      </c>
      <c r="C24" s="343">
        <v>43530</v>
      </c>
      <c r="D24" s="286" t="s">
        <v>192</v>
      </c>
      <c r="E24" s="82" t="s">
        <v>82</v>
      </c>
      <c r="F24" s="58">
        <v>1584</v>
      </c>
      <c r="G24" s="83"/>
      <c r="H24" s="58"/>
      <c r="I24" s="322"/>
    </row>
    <row r="25" spans="1:9" s="323" customFormat="1" ht="14.25">
      <c r="A25" s="30" t="s">
        <v>44</v>
      </c>
      <c r="B25" s="99" t="s">
        <v>45</v>
      </c>
      <c r="C25" s="343">
        <v>43535</v>
      </c>
      <c r="D25" s="286" t="s">
        <v>192</v>
      </c>
      <c r="E25" s="28" t="s">
        <v>149</v>
      </c>
      <c r="F25" s="58"/>
      <c r="G25" s="57">
        <v>816</v>
      </c>
      <c r="H25" s="58"/>
      <c r="I25" s="322"/>
    </row>
    <row r="26" spans="1:9" s="323" customFormat="1" ht="14.25">
      <c r="A26" s="30" t="s">
        <v>44</v>
      </c>
      <c r="B26" s="99" t="s">
        <v>45</v>
      </c>
      <c r="C26" s="343">
        <v>43535</v>
      </c>
      <c r="D26" s="286" t="s">
        <v>192</v>
      </c>
      <c r="E26" s="28" t="s">
        <v>150</v>
      </c>
      <c r="F26" s="29"/>
      <c r="G26" s="49">
        <v>30376</v>
      </c>
      <c r="H26" s="58"/>
      <c r="I26" s="322"/>
    </row>
    <row r="27" spans="1:9" s="323" customFormat="1" ht="14.25">
      <c r="A27" s="100" t="s">
        <v>44</v>
      </c>
      <c r="B27" s="99" t="s">
        <v>45</v>
      </c>
      <c r="C27" s="343">
        <v>43539</v>
      </c>
      <c r="D27" s="286" t="s">
        <v>195</v>
      </c>
      <c r="E27" s="28" t="s">
        <v>196</v>
      </c>
      <c r="F27" s="29"/>
      <c r="G27" s="49">
        <v>1008</v>
      </c>
      <c r="H27" s="58"/>
      <c r="I27" s="322"/>
    </row>
    <row r="28" spans="1:9" s="323" customFormat="1" ht="14.25">
      <c r="A28" s="30" t="s">
        <v>44</v>
      </c>
      <c r="B28" s="99" t="s">
        <v>45</v>
      </c>
      <c r="C28" s="343">
        <v>43551</v>
      </c>
      <c r="D28" s="286" t="s">
        <v>195</v>
      </c>
      <c r="E28" s="28" t="s">
        <v>153</v>
      </c>
      <c r="F28" s="29"/>
      <c r="G28" s="49">
        <v>30</v>
      </c>
      <c r="H28" s="285"/>
      <c r="I28" s="322"/>
    </row>
    <row r="29" spans="1:9" s="323" customFormat="1" ht="14.25">
      <c r="A29" s="30" t="s">
        <v>44</v>
      </c>
      <c r="B29" s="99" t="s">
        <v>45</v>
      </c>
      <c r="C29" s="343">
        <v>43551</v>
      </c>
      <c r="D29" s="286" t="s">
        <v>195</v>
      </c>
      <c r="E29" s="23" t="s">
        <v>151</v>
      </c>
      <c r="F29" s="29"/>
      <c r="G29" s="49">
        <v>1000</v>
      </c>
      <c r="H29" s="58"/>
      <c r="I29" s="322"/>
    </row>
    <row r="30" spans="1:9" s="323" customFormat="1" ht="14.25">
      <c r="A30" s="30" t="s">
        <v>44</v>
      </c>
      <c r="B30" s="99" t="s">
        <v>45</v>
      </c>
      <c r="C30" s="343">
        <v>43556</v>
      </c>
      <c r="D30" s="286" t="s">
        <v>192</v>
      </c>
      <c r="E30" s="28" t="s">
        <v>156</v>
      </c>
      <c r="F30" s="29"/>
      <c r="G30" s="49">
        <v>1000</v>
      </c>
      <c r="H30" s="285"/>
      <c r="I30" s="322"/>
    </row>
    <row r="31" spans="1:9" s="323" customFormat="1" ht="14.25">
      <c r="A31" s="30" t="s">
        <v>44</v>
      </c>
      <c r="B31" s="99" t="s">
        <v>45</v>
      </c>
      <c r="C31" s="343">
        <v>43570</v>
      </c>
      <c r="D31" s="327" t="s">
        <v>202</v>
      </c>
      <c r="E31" s="23" t="s">
        <v>199</v>
      </c>
      <c r="F31" s="29"/>
      <c r="G31" s="49">
        <v>152.5</v>
      </c>
      <c r="H31" s="58"/>
      <c r="I31" s="322"/>
    </row>
    <row r="32" spans="1:9" s="323" customFormat="1" ht="14.25">
      <c r="A32" s="30" t="s">
        <v>44</v>
      </c>
      <c r="B32" s="99" t="s">
        <v>45</v>
      </c>
      <c r="C32" s="343">
        <v>43605</v>
      </c>
      <c r="D32" s="327" t="s">
        <v>202</v>
      </c>
      <c r="E32" s="23" t="s">
        <v>152</v>
      </c>
      <c r="F32" s="58"/>
      <c r="G32" s="57">
        <v>500</v>
      </c>
      <c r="H32" s="58"/>
      <c r="I32" s="322"/>
    </row>
    <row r="33" spans="1:9" s="323" customFormat="1" ht="14.25">
      <c r="A33" s="30" t="s">
        <v>44</v>
      </c>
      <c r="B33" s="99" t="s">
        <v>45</v>
      </c>
      <c r="C33" s="343">
        <v>43605</v>
      </c>
      <c r="D33" s="286" t="s">
        <v>195</v>
      </c>
      <c r="E33" s="23" t="s">
        <v>154</v>
      </c>
      <c r="F33" s="29"/>
      <c r="G33" s="49">
        <v>516.6</v>
      </c>
      <c r="H33" s="58"/>
      <c r="I33" s="322"/>
    </row>
    <row r="34" spans="1:9" s="323" customFormat="1" ht="14.25">
      <c r="A34" s="281" t="s">
        <v>44</v>
      </c>
      <c r="B34" s="347" t="s">
        <v>188</v>
      </c>
      <c r="C34" s="364">
        <v>43628</v>
      </c>
      <c r="D34" s="282" t="s">
        <v>121</v>
      </c>
      <c r="E34" s="347" t="s">
        <v>155</v>
      </c>
      <c r="F34" s="365"/>
      <c r="G34" s="294">
        <v>1512.5</v>
      </c>
      <c r="H34" s="58"/>
      <c r="I34" s="322"/>
    </row>
    <row r="35" spans="1:10" s="330" customFormat="1" ht="12">
      <c r="A35" s="30" t="s">
        <v>44</v>
      </c>
      <c r="B35" s="99" t="s">
        <v>45</v>
      </c>
      <c r="C35" s="343">
        <v>43651</v>
      </c>
      <c r="D35" s="327" t="s">
        <v>202</v>
      </c>
      <c r="E35" s="23" t="s">
        <v>108</v>
      </c>
      <c r="F35" s="58"/>
      <c r="G35" s="24">
        <v>75</v>
      </c>
      <c r="H35" s="102"/>
      <c r="I35" s="328"/>
      <c r="J35" s="329"/>
    </row>
    <row r="36" spans="1:10" s="330" customFormat="1" ht="12">
      <c r="A36" s="30" t="s">
        <v>44</v>
      </c>
      <c r="B36" s="99" t="s">
        <v>45</v>
      </c>
      <c r="C36" s="343">
        <v>43661</v>
      </c>
      <c r="D36" s="327" t="s">
        <v>204</v>
      </c>
      <c r="E36" s="28" t="s">
        <v>157</v>
      </c>
      <c r="F36" s="29"/>
      <c r="G36" s="24">
        <v>1000</v>
      </c>
      <c r="H36" s="102"/>
      <c r="I36" s="328"/>
      <c r="J36" s="99"/>
    </row>
    <row r="37" spans="1:10" s="330" customFormat="1" ht="12">
      <c r="A37" s="100" t="s">
        <v>44</v>
      </c>
      <c r="B37" s="99" t="s">
        <v>45</v>
      </c>
      <c r="C37" s="344">
        <v>43662</v>
      </c>
      <c r="D37" s="327" t="s">
        <v>207</v>
      </c>
      <c r="E37" s="28" t="s">
        <v>83</v>
      </c>
      <c r="F37" s="29">
        <v>1620</v>
      </c>
      <c r="G37" s="49"/>
      <c r="H37" s="102"/>
      <c r="I37" s="328"/>
      <c r="J37" s="99"/>
    </row>
    <row r="38" spans="1:10" s="330" customFormat="1" ht="12">
      <c r="A38" s="30" t="s">
        <v>44</v>
      </c>
      <c r="B38" s="99" t="s">
        <v>45</v>
      </c>
      <c r="C38" s="344">
        <v>43662</v>
      </c>
      <c r="D38" s="327" t="s">
        <v>208</v>
      </c>
      <c r="E38" s="28" t="s">
        <v>84</v>
      </c>
      <c r="F38" s="29">
        <v>17460</v>
      </c>
      <c r="G38" s="24"/>
      <c r="H38" s="102"/>
      <c r="I38" s="328"/>
      <c r="J38" s="99"/>
    </row>
    <row r="39" spans="1:10" s="330" customFormat="1" ht="12">
      <c r="A39" s="30" t="s">
        <v>44</v>
      </c>
      <c r="B39" s="99" t="s">
        <v>45</v>
      </c>
      <c r="C39" s="344">
        <v>43665</v>
      </c>
      <c r="D39" s="327" t="s">
        <v>202</v>
      </c>
      <c r="E39" s="23" t="s">
        <v>158</v>
      </c>
      <c r="F39" s="29"/>
      <c r="G39" s="49">
        <v>233.2</v>
      </c>
      <c r="H39" s="102"/>
      <c r="I39" s="328"/>
      <c r="J39" s="99"/>
    </row>
    <row r="40" spans="1:10" s="330" customFormat="1" ht="12">
      <c r="A40" s="30" t="s">
        <v>44</v>
      </c>
      <c r="B40" s="99" t="s">
        <v>45</v>
      </c>
      <c r="C40" s="344">
        <v>43678</v>
      </c>
      <c r="D40" s="327" t="s">
        <v>207</v>
      </c>
      <c r="E40" s="28" t="s">
        <v>84</v>
      </c>
      <c r="F40" s="29">
        <v>720</v>
      </c>
      <c r="G40" s="24"/>
      <c r="H40" s="102"/>
      <c r="I40" s="328"/>
      <c r="J40" s="99"/>
    </row>
    <row r="41" spans="1:10" s="330" customFormat="1" ht="12">
      <c r="A41" s="30" t="s">
        <v>44</v>
      </c>
      <c r="B41" s="99" t="s">
        <v>45</v>
      </c>
      <c r="C41" s="343">
        <v>43682</v>
      </c>
      <c r="D41" s="56" t="s">
        <v>210</v>
      </c>
      <c r="E41" s="23" t="s">
        <v>108</v>
      </c>
      <c r="F41" s="58"/>
      <c r="G41" s="24">
        <v>75</v>
      </c>
      <c r="H41" s="102"/>
      <c r="I41" s="328"/>
      <c r="J41" s="329"/>
    </row>
    <row r="42" spans="1:10" s="330" customFormat="1" ht="12">
      <c r="A42" s="30" t="s">
        <v>44</v>
      </c>
      <c r="B42" s="99" t="s">
        <v>45</v>
      </c>
      <c r="C42" s="344">
        <v>43689</v>
      </c>
      <c r="D42" s="327" t="s">
        <v>211</v>
      </c>
      <c r="E42" s="28" t="s">
        <v>84</v>
      </c>
      <c r="F42" s="29">
        <v>540</v>
      </c>
      <c r="G42" s="24"/>
      <c r="H42" s="102"/>
      <c r="I42" s="328"/>
      <c r="J42" s="99"/>
    </row>
    <row r="43" spans="1:10" s="330" customFormat="1" ht="12">
      <c r="A43" s="30" t="s">
        <v>44</v>
      </c>
      <c r="B43" s="99" t="s">
        <v>45</v>
      </c>
      <c r="C43" s="344">
        <v>43705</v>
      </c>
      <c r="D43" s="327"/>
      <c r="E43" s="82" t="s">
        <v>159</v>
      </c>
      <c r="F43" s="29"/>
      <c r="G43" s="29">
        <v>6278.4</v>
      </c>
      <c r="H43" s="346" t="s">
        <v>160</v>
      </c>
      <c r="I43" s="328"/>
      <c r="J43" s="99"/>
    </row>
    <row r="44" spans="1:10" s="330" customFormat="1" ht="12">
      <c r="A44" s="30" t="s">
        <v>44</v>
      </c>
      <c r="B44" s="99" t="s">
        <v>45</v>
      </c>
      <c r="C44" s="344">
        <v>43724</v>
      </c>
      <c r="D44" s="327" t="s">
        <v>212</v>
      </c>
      <c r="E44" s="28" t="s">
        <v>161</v>
      </c>
      <c r="F44" s="29"/>
      <c r="G44" s="29">
        <v>1334.8</v>
      </c>
      <c r="H44" s="102"/>
      <c r="I44" s="328"/>
      <c r="J44" s="99"/>
    </row>
    <row r="45" spans="1:10" s="88" customFormat="1" ht="12">
      <c r="A45" s="97" t="s">
        <v>44</v>
      </c>
      <c r="B45" s="98" t="s">
        <v>45</v>
      </c>
      <c r="C45" s="344">
        <v>43749</v>
      </c>
      <c r="D45" s="327" t="s">
        <v>212</v>
      </c>
      <c r="E45" s="28" t="s">
        <v>162</v>
      </c>
      <c r="F45" s="29"/>
      <c r="G45" s="49">
        <v>1512.5</v>
      </c>
      <c r="H45" s="102"/>
      <c r="I45" s="109"/>
      <c r="J45" s="98"/>
    </row>
    <row r="46" spans="1:10" s="88" customFormat="1" ht="12">
      <c r="A46" s="68" t="s">
        <v>44</v>
      </c>
      <c r="B46" s="98" t="s">
        <v>45</v>
      </c>
      <c r="C46" s="344">
        <v>43752</v>
      </c>
      <c r="D46" s="327" t="s">
        <v>212</v>
      </c>
      <c r="E46" s="28" t="s">
        <v>163</v>
      </c>
      <c r="F46" s="29"/>
      <c r="G46" s="49">
        <v>1512.5</v>
      </c>
      <c r="H46" s="102"/>
      <c r="I46" s="109"/>
      <c r="J46" s="98"/>
    </row>
    <row r="47" spans="1:10" s="88" customFormat="1" ht="12">
      <c r="A47" s="68" t="s">
        <v>44</v>
      </c>
      <c r="B47" s="98" t="s">
        <v>45</v>
      </c>
      <c r="C47" s="344">
        <v>43752</v>
      </c>
      <c r="D47" s="327" t="s">
        <v>212</v>
      </c>
      <c r="E47" s="28" t="s">
        <v>164</v>
      </c>
      <c r="F47" s="29"/>
      <c r="G47" s="49">
        <v>1512.5</v>
      </c>
      <c r="H47" s="102"/>
      <c r="I47" s="109"/>
      <c r="J47" s="98"/>
    </row>
    <row r="48" spans="1:10" s="88" customFormat="1" ht="12">
      <c r="A48" s="68" t="s">
        <v>44</v>
      </c>
      <c r="B48" s="98" t="s">
        <v>45</v>
      </c>
      <c r="C48" s="344">
        <v>43754</v>
      </c>
      <c r="D48" s="327" t="s">
        <v>212</v>
      </c>
      <c r="E48" s="28" t="s">
        <v>165</v>
      </c>
      <c r="F48" s="29"/>
      <c r="G48" s="49">
        <v>1512.5</v>
      </c>
      <c r="H48" s="102"/>
      <c r="I48" s="109"/>
      <c r="J48" s="98"/>
    </row>
    <row r="49" spans="1:10" s="88" customFormat="1" ht="12">
      <c r="A49" s="30" t="s">
        <v>44</v>
      </c>
      <c r="B49" s="99" t="s">
        <v>45</v>
      </c>
      <c r="C49" s="344">
        <v>43754</v>
      </c>
      <c r="D49" s="10" t="s">
        <v>217</v>
      </c>
      <c r="E49" s="28" t="s">
        <v>169</v>
      </c>
      <c r="F49" s="29"/>
      <c r="G49" s="49">
        <v>4500</v>
      </c>
      <c r="H49" s="102"/>
      <c r="I49" s="109"/>
      <c r="J49" s="98"/>
    </row>
    <row r="50" spans="1:10" s="88" customFormat="1" ht="12">
      <c r="A50" s="68" t="s">
        <v>44</v>
      </c>
      <c r="B50" s="98" t="s">
        <v>45</v>
      </c>
      <c r="C50" s="344">
        <v>43756</v>
      </c>
      <c r="D50" s="327" t="s">
        <v>212</v>
      </c>
      <c r="E50" s="28" t="s">
        <v>166</v>
      </c>
      <c r="F50" s="29"/>
      <c r="G50" s="49">
        <v>1512.5</v>
      </c>
      <c r="H50" s="102"/>
      <c r="I50" s="109"/>
      <c r="J50" s="98"/>
    </row>
    <row r="51" spans="1:10" s="88" customFormat="1" ht="12">
      <c r="A51" s="68" t="s">
        <v>44</v>
      </c>
      <c r="B51" s="98" t="s">
        <v>45</v>
      </c>
      <c r="C51" s="344">
        <v>43759</v>
      </c>
      <c r="D51" s="327" t="s">
        <v>214</v>
      </c>
      <c r="E51" s="28" t="s">
        <v>167</v>
      </c>
      <c r="F51" s="29"/>
      <c r="G51" s="49">
        <v>1512.5</v>
      </c>
      <c r="H51" s="102"/>
      <c r="I51" s="109"/>
      <c r="J51" s="98"/>
    </row>
    <row r="52" spans="1:10" s="88" customFormat="1" ht="12">
      <c r="A52" s="68" t="s">
        <v>44</v>
      </c>
      <c r="B52" s="98" t="s">
        <v>45</v>
      </c>
      <c r="C52" s="344">
        <v>43762</v>
      </c>
      <c r="D52" s="327" t="s">
        <v>218</v>
      </c>
      <c r="E52" s="28" t="s">
        <v>168</v>
      </c>
      <c r="F52" s="14"/>
      <c r="G52" s="49">
        <v>58</v>
      </c>
      <c r="H52" s="102"/>
      <c r="I52" s="109"/>
      <c r="J52" s="98"/>
    </row>
    <row r="53" spans="1:10" s="88" customFormat="1" ht="12">
      <c r="A53" s="97" t="s">
        <v>44</v>
      </c>
      <c r="B53" s="98" t="s">
        <v>45</v>
      </c>
      <c r="C53" s="344">
        <v>43762</v>
      </c>
      <c r="D53" s="10" t="s">
        <v>217</v>
      </c>
      <c r="E53" s="28" t="s">
        <v>170</v>
      </c>
      <c r="F53" s="14"/>
      <c r="G53" s="49">
        <v>74.5</v>
      </c>
      <c r="H53" s="102"/>
      <c r="I53" s="109"/>
      <c r="J53" s="98"/>
    </row>
    <row r="54" spans="1:10" s="88" customFormat="1" ht="12">
      <c r="A54" s="68" t="s">
        <v>44</v>
      </c>
      <c r="B54" s="98" t="s">
        <v>45</v>
      </c>
      <c r="C54" s="344">
        <v>43762</v>
      </c>
      <c r="D54" s="56" t="s">
        <v>210</v>
      </c>
      <c r="E54" s="28" t="s">
        <v>171</v>
      </c>
      <c r="F54" s="14"/>
      <c r="G54" s="69">
        <v>134.3</v>
      </c>
      <c r="H54" s="102"/>
      <c r="I54" s="109"/>
      <c r="J54" s="98"/>
    </row>
    <row r="55" spans="1:10" s="88" customFormat="1" ht="12">
      <c r="A55" s="68" t="s">
        <v>44</v>
      </c>
      <c r="B55" s="98" t="s">
        <v>45</v>
      </c>
      <c r="C55" s="344">
        <v>43762</v>
      </c>
      <c r="D55" s="56" t="s">
        <v>210</v>
      </c>
      <c r="E55" s="28" t="s">
        <v>172</v>
      </c>
      <c r="F55" s="14"/>
      <c r="G55" s="69">
        <v>397</v>
      </c>
      <c r="H55" s="102"/>
      <c r="I55" s="312"/>
      <c r="J55" s="311"/>
    </row>
    <row r="56" spans="1:10" s="88" customFormat="1" ht="12">
      <c r="A56" s="68" t="s">
        <v>44</v>
      </c>
      <c r="B56" s="31" t="s">
        <v>98</v>
      </c>
      <c r="C56" s="344">
        <v>43762</v>
      </c>
      <c r="D56" s="10" t="s">
        <v>217</v>
      </c>
      <c r="E56" s="28" t="s">
        <v>173</v>
      </c>
      <c r="F56" s="14"/>
      <c r="G56" s="49">
        <v>1204</v>
      </c>
      <c r="H56" s="102"/>
      <c r="I56" s="109"/>
      <c r="J56" s="294"/>
    </row>
    <row r="57" spans="1:10" s="88" customFormat="1" ht="12">
      <c r="A57" s="97" t="s">
        <v>44</v>
      </c>
      <c r="B57" s="31" t="s">
        <v>98</v>
      </c>
      <c r="C57" s="344">
        <v>43763</v>
      </c>
      <c r="D57" s="10" t="s">
        <v>217</v>
      </c>
      <c r="E57" s="28" t="s">
        <v>222</v>
      </c>
      <c r="F57" s="66"/>
      <c r="G57" s="49">
        <v>2268</v>
      </c>
      <c r="H57" s="102" t="s">
        <v>175</v>
      </c>
      <c r="J57" s="294"/>
    </row>
    <row r="58" spans="1:10" s="330" customFormat="1" ht="12">
      <c r="A58" s="30" t="s">
        <v>44</v>
      </c>
      <c r="B58" s="99" t="s">
        <v>45</v>
      </c>
      <c r="C58" s="343">
        <v>43403</v>
      </c>
      <c r="D58" s="327" t="s">
        <v>214</v>
      </c>
      <c r="E58" s="28" t="s">
        <v>174</v>
      </c>
      <c r="F58" s="58"/>
      <c r="G58" s="339">
        <v>1512.5</v>
      </c>
      <c r="H58" s="102" t="s">
        <v>176</v>
      </c>
      <c r="J58" s="99"/>
    </row>
    <row r="59" spans="1:10" s="330" customFormat="1" ht="12">
      <c r="A59" s="30"/>
      <c r="B59" s="99"/>
      <c r="C59" s="343"/>
      <c r="D59" s="327"/>
      <c r="E59" s="28"/>
      <c r="F59" s="58"/>
      <c r="G59" s="24"/>
      <c r="H59" s="102"/>
      <c r="J59" s="99"/>
    </row>
    <row r="60" spans="1:10" s="88" customFormat="1" ht="12">
      <c r="A60" s="68" t="s">
        <v>44</v>
      </c>
      <c r="B60" s="98" t="s">
        <v>45</v>
      </c>
      <c r="C60" s="343">
        <v>43768</v>
      </c>
      <c r="D60" s="327" t="s">
        <v>214</v>
      </c>
      <c r="E60" s="28" t="s">
        <v>177</v>
      </c>
      <c r="F60" s="29"/>
      <c r="G60" s="49">
        <v>1512.5</v>
      </c>
      <c r="H60" s="102"/>
      <c r="I60" s="109"/>
      <c r="J60" s="98"/>
    </row>
    <row r="61" spans="1:10" s="88" customFormat="1" ht="12">
      <c r="A61" s="68" t="s">
        <v>44</v>
      </c>
      <c r="B61" s="98" t="s">
        <v>45</v>
      </c>
      <c r="C61" s="343">
        <v>43768</v>
      </c>
      <c r="D61" s="327" t="s">
        <v>214</v>
      </c>
      <c r="E61" s="28" t="s">
        <v>178</v>
      </c>
      <c r="F61" s="29"/>
      <c r="G61" s="49">
        <v>1210</v>
      </c>
      <c r="H61" s="102"/>
      <c r="I61" s="109"/>
      <c r="J61" s="98"/>
    </row>
    <row r="62" spans="1:10" s="88" customFormat="1" ht="12">
      <c r="A62" s="68" t="s">
        <v>44</v>
      </c>
      <c r="B62" s="98" t="s">
        <v>45</v>
      </c>
      <c r="C62" s="343">
        <v>43768</v>
      </c>
      <c r="D62" s="327" t="s">
        <v>214</v>
      </c>
      <c r="E62" s="28" t="s">
        <v>179</v>
      </c>
      <c r="F62" s="29"/>
      <c r="G62" s="49">
        <v>1512.5</v>
      </c>
      <c r="H62" s="102"/>
      <c r="I62" s="109"/>
      <c r="J62" s="98"/>
    </row>
    <row r="63" spans="1:10" s="88" customFormat="1" ht="12">
      <c r="A63" s="68" t="s">
        <v>44</v>
      </c>
      <c r="B63" s="98" t="s">
        <v>45</v>
      </c>
      <c r="C63" s="343">
        <v>43768</v>
      </c>
      <c r="D63" s="327" t="s">
        <v>214</v>
      </c>
      <c r="E63" s="28" t="s">
        <v>180</v>
      </c>
      <c r="F63" s="29"/>
      <c r="G63" s="49">
        <v>1512.5</v>
      </c>
      <c r="H63" s="102"/>
      <c r="I63" s="109"/>
      <c r="J63" s="98"/>
    </row>
    <row r="64" spans="1:10" s="88" customFormat="1" ht="12">
      <c r="A64" s="68" t="s">
        <v>44</v>
      </c>
      <c r="B64" s="98" t="s">
        <v>45</v>
      </c>
      <c r="C64" s="343">
        <v>43768</v>
      </c>
      <c r="D64" s="327" t="s">
        <v>214</v>
      </c>
      <c r="E64" s="28" t="s">
        <v>181</v>
      </c>
      <c r="F64" s="29"/>
      <c r="G64" s="49">
        <v>1512.5</v>
      </c>
      <c r="H64" s="102"/>
      <c r="I64" s="109"/>
      <c r="J64" s="98"/>
    </row>
    <row r="65" spans="1:10" s="88" customFormat="1" ht="12">
      <c r="A65" s="68" t="s">
        <v>44</v>
      </c>
      <c r="B65" s="98" t="s">
        <v>45</v>
      </c>
      <c r="C65" s="343">
        <v>43768</v>
      </c>
      <c r="D65" s="327" t="s">
        <v>214</v>
      </c>
      <c r="E65" s="28" t="s">
        <v>182</v>
      </c>
      <c r="F65" s="29"/>
      <c r="G65" s="49">
        <v>1512.5</v>
      </c>
      <c r="H65" s="102"/>
      <c r="I65" s="109"/>
      <c r="J65" s="98"/>
    </row>
    <row r="66" spans="1:10" s="88" customFormat="1" ht="12">
      <c r="A66" s="68" t="s">
        <v>44</v>
      </c>
      <c r="B66" s="98" t="s">
        <v>45</v>
      </c>
      <c r="C66" s="343">
        <v>43768</v>
      </c>
      <c r="D66" s="327" t="s">
        <v>215</v>
      </c>
      <c r="E66" s="28" t="s">
        <v>183</v>
      </c>
      <c r="F66" s="29"/>
      <c r="G66" s="49">
        <v>1512.5</v>
      </c>
      <c r="H66" s="102"/>
      <c r="I66" s="109"/>
      <c r="J66" s="98"/>
    </row>
    <row r="67" spans="1:10" s="88" customFormat="1" ht="12">
      <c r="A67" s="68" t="s">
        <v>44</v>
      </c>
      <c r="B67" s="98" t="s">
        <v>45</v>
      </c>
      <c r="C67" s="343">
        <v>43768</v>
      </c>
      <c r="D67" s="10" t="s">
        <v>225</v>
      </c>
      <c r="E67" s="28" t="s">
        <v>184</v>
      </c>
      <c r="F67" s="29"/>
      <c r="G67" s="49">
        <v>200</v>
      </c>
      <c r="H67" s="102"/>
      <c r="I67" s="109"/>
      <c r="J67" s="98"/>
    </row>
    <row r="68" spans="1:10" s="88" customFormat="1" ht="12">
      <c r="A68" s="68" t="s">
        <v>44</v>
      </c>
      <c r="B68" s="98" t="s">
        <v>45</v>
      </c>
      <c r="C68" s="343">
        <v>43768</v>
      </c>
      <c r="D68" s="286"/>
      <c r="E68" s="82" t="s">
        <v>186</v>
      </c>
      <c r="F68" s="29">
        <v>6278.4</v>
      </c>
      <c r="G68" s="49"/>
      <c r="H68" s="102"/>
      <c r="I68" s="109"/>
      <c r="J68" s="98"/>
    </row>
    <row r="69" spans="1:10" s="88" customFormat="1" ht="12">
      <c r="A69" s="68" t="s">
        <v>44</v>
      </c>
      <c r="B69" s="98" t="s">
        <v>45</v>
      </c>
      <c r="C69" s="343">
        <v>43768</v>
      </c>
      <c r="D69" s="282" t="s">
        <v>121</v>
      </c>
      <c r="E69" s="347" t="s">
        <v>185</v>
      </c>
      <c r="F69" s="14"/>
      <c r="G69" s="69">
        <v>1512.5</v>
      </c>
      <c r="H69" s="102"/>
      <c r="I69" s="109"/>
      <c r="J69" s="98"/>
    </row>
    <row r="70" spans="1:9" s="88" customFormat="1" ht="12">
      <c r="A70" s="68"/>
      <c r="B70" s="30"/>
      <c r="C70" s="104"/>
      <c r="D70" s="281"/>
      <c r="E70" s="30"/>
      <c r="F70" s="105">
        <f>SUM(F2:F69)</f>
        <v>62502.4</v>
      </c>
      <c r="G70" s="106">
        <f>SUM(G2:G69)</f>
        <v>97788.6</v>
      </c>
      <c r="H70" s="107">
        <f>H2+F70-G70</f>
        <v>6564.850000000006</v>
      </c>
      <c r="I70" s="109"/>
    </row>
    <row r="71" spans="1:9" s="88" customFormat="1" ht="12">
      <c r="A71" s="68"/>
      <c r="B71" s="68"/>
      <c r="C71" s="108"/>
      <c r="D71" s="348">
        <v>43404</v>
      </c>
      <c r="E71" s="68" t="s">
        <v>47</v>
      </c>
      <c r="F71" s="106"/>
      <c r="G71" s="109"/>
      <c r="H71" s="110">
        <f>H70</f>
        <v>6564.850000000006</v>
      </c>
      <c r="I71" s="109"/>
    </row>
    <row r="72" spans="1:9" s="78" customFormat="1" ht="12">
      <c r="A72" s="10"/>
      <c r="B72" s="10"/>
      <c r="C72" s="26"/>
      <c r="D72" s="282"/>
      <c r="E72" s="10"/>
      <c r="F72" s="111"/>
      <c r="G72" s="19"/>
      <c r="H72" s="34"/>
      <c r="I72" s="19"/>
    </row>
    <row r="73" spans="1:8" s="78" customFormat="1" ht="11.25">
      <c r="A73" s="15"/>
      <c r="B73" s="15"/>
      <c r="C73" s="112"/>
      <c r="D73" s="283"/>
      <c r="E73" s="28"/>
      <c r="F73" s="113"/>
      <c r="G73" s="114"/>
      <c r="H73" s="61"/>
    </row>
    <row r="74" ht="14.25">
      <c r="H74" s="319">
        <f>SUM(G4:G69)</f>
        <v>97732.8</v>
      </c>
    </row>
  </sheetData>
  <sheetProtection selectLockedCells="1" selectUnlockedCells="1"/>
  <printOptions horizontalCentered="1"/>
  <pageMargins left="0.7480314960629921" right="0.7480314960629921" top="1.0236220472440944" bottom="0.7086614173228347" header="0.31496062992125984" footer="0.5118110236220472"/>
  <pageSetup horizontalDpi="600" verticalDpi="600" orientation="landscape" paperSize="9" r:id="rId1"/>
  <headerFooter scaleWithDoc="0" alignWithMargins="0">
    <oddHeader>&amp;C&amp;"Times New Roman,粗體"YCHLPYSS PTA
HSBC C/A 163-204514-001
&amp;10For the Period From 1 Nov 2017 to 31 Oct 2018</oddHeader>
    <oddFooter>&amp;R&amp;"MS San Serif,標準"&amp;8Page: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 Sim Yin</dc:creator>
  <cp:keywords/>
  <dc:description/>
  <cp:lastModifiedBy>CHUNG Sim Yin</cp:lastModifiedBy>
  <cp:lastPrinted>2019-12-16T06:10:32Z</cp:lastPrinted>
  <dcterms:created xsi:type="dcterms:W3CDTF">2015-01-12T07:44:25Z</dcterms:created>
  <dcterms:modified xsi:type="dcterms:W3CDTF">2019-12-30T01:46:27Z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1033-10.1.0.5785</vt:lpwstr>
  </property>
</Properties>
</file>